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100" activeTab="1"/>
  </bookViews>
  <sheets>
    <sheet name="Notes" sheetId="1" r:id="rId1"/>
    <sheet name="SME test" sheetId="2" r:id="rId2"/>
    <sheet name="origineel" sheetId="3" state="hidden" r:id="rId3"/>
    <sheet name="Blad3" sheetId="4" state="hidden" r:id="rId4"/>
    <sheet name="Sheet1" sheetId="5" r:id="rId5"/>
  </sheets>
  <definedNames>
    <definedName name="_xlnm.Print_Area" localSheetId="1">'SME test'!$A$1:$K$61</definedName>
  </definedNames>
  <calcPr fullCalcOnLoad="1"/>
</workbook>
</file>

<file path=xl/sharedStrings.xml><?xml version="1.0" encoding="utf-8"?>
<sst xmlns="http://schemas.openxmlformats.org/spreadsheetml/2006/main" count="207" uniqueCount="205">
  <si>
    <r>
      <rPr>
        <b/>
        <sz val="11"/>
        <color indexed="8"/>
        <rFont val="Calibri"/>
        <family val="2"/>
      </rPr>
      <t>GUIDE</t>
    </r>
  </si>
  <si>
    <r>
      <rPr>
        <sz val="11"/>
        <color indexed="8"/>
        <rFont val="Calibri"/>
        <family val="2"/>
      </rPr>
      <t>Cell A4 shows the result of the SME test in the form of the project partner's status (small, medium-sized or large enterprise) based on the information entered.</t>
    </r>
  </si>
  <si>
    <r>
      <rPr>
        <sz val="11"/>
        <color indexed="8"/>
        <rFont val="Calibri"/>
        <family val="2"/>
      </rPr>
      <t>The pink rows 12-36 are left blank if the project partner does not own at least a 25% share in other organisations.</t>
    </r>
  </si>
  <si>
    <r>
      <rPr>
        <sz val="11"/>
        <color indexed="8"/>
        <rFont val="Calibri"/>
        <family val="2"/>
      </rPr>
      <t>The green rows 37-61 are left blank if there are no other organisations that own at least 25% of the project partner or hold an investment of at least 50% in it.</t>
    </r>
  </si>
  <si>
    <r>
      <rPr>
        <sz val="11"/>
        <color indexed="8"/>
        <rFont val="Calibri"/>
        <family val="2"/>
      </rPr>
      <t>PP: project partner</t>
    </r>
  </si>
  <si>
    <r>
      <rPr>
        <b/>
        <sz val="10"/>
        <color indexed="8"/>
        <rFont val="Arial"/>
        <family val="2"/>
      </rPr>
      <t>RESULT OF SME TEST</t>
    </r>
  </si>
  <si>
    <r>
      <rPr>
        <sz val="10"/>
        <color indexed="55"/>
        <rFont val="Arial"/>
        <family val="2"/>
      </rPr>
      <t>Financial year 1</t>
    </r>
  </si>
  <si>
    <r>
      <rPr>
        <sz val="10"/>
        <color indexed="55"/>
        <rFont val="Arial"/>
        <family val="2"/>
      </rPr>
      <t>Financial year 2</t>
    </r>
  </si>
  <si>
    <r>
      <rPr>
        <sz val="10"/>
        <color indexed="55"/>
        <rFont val="Arial"/>
        <family val="2"/>
      </rPr>
      <t>Estimate for FY1</t>
    </r>
  </si>
  <si>
    <r>
      <rPr>
        <sz val="10"/>
        <color indexed="55"/>
        <rFont val="Arial"/>
        <family val="2"/>
      </rPr>
      <t>Estimate for FY2</t>
    </r>
  </si>
  <si>
    <r>
      <rPr>
        <b/>
        <sz val="10"/>
        <color indexed="55"/>
        <rFont val="Arial"/>
        <family val="2"/>
      </rPr>
      <t>Total FY1</t>
    </r>
  </si>
  <si>
    <r>
      <rPr>
        <b/>
        <sz val="10"/>
        <color indexed="55"/>
        <rFont val="Arial"/>
        <family val="2"/>
      </rPr>
      <t>Total FY2</t>
    </r>
  </si>
  <si>
    <r>
      <rPr>
        <b/>
        <sz val="10"/>
        <color indexed="8"/>
        <rFont val="Arial"/>
        <family val="2"/>
      </rPr>
      <t>FINAL CONCLUSION</t>
    </r>
  </si>
  <si>
    <r>
      <rPr>
        <b/>
        <sz val="10"/>
        <color indexed="55"/>
        <rFont val="Arial"/>
        <family val="2"/>
      </rPr>
      <t>TOTAL TURNOVER</t>
    </r>
  </si>
  <si>
    <r>
      <rPr>
        <b/>
        <sz val="10"/>
        <color indexed="55"/>
        <rFont val="Arial"/>
        <family val="2"/>
      </rPr>
      <t>BALANCE SHEET TOTAL</t>
    </r>
  </si>
  <si>
    <r>
      <rPr>
        <b/>
        <sz val="10"/>
        <color indexed="55"/>
        <rFont val="Arial"/>
        <family val="2"/>
      </rPr>
      <t>TOTAL #EM</t>
    </r>
  </si>
  <si>
    <r>
      <rPr>
        <b/>
        <sz val="10"/>
        <color indexed="10"/>
        <rFont val="Arial"/>
        <family val="2"/>
      </rPr>
      <t>DETAILS OF PROJECT PARTNER (NAME)</t>
    </r>
  </si>
  <si>
    <r>
      <rPr>
        <sz val="10"/>
        <color theme="1"/>
        <rFont val="Arial"/>
        <family val="2"/>
      </rPr>
      <t>Financial year 1</t>
    </r>
  </si>
  <si>
    <r>
      <rPr>
        <sz val="10"/>
        <color theme="1"/>
        <rFont val="Arial"/>
        <family val="2"/>
      </rPr>
      <t>Financial year 2</t>
    </r>
  </si>
  <si>
    <r>
      <rPr>
        <sz val="10"/>
        <color theme="1"/>
        <rFont val="Arial"/>
        <family val="2"/>
      </rPr>
      <t>Estimate for start-up Financial Year 1</t>
    </r>
  </si>
  <si>
    <r>
      <rPr>
        <sz val="10"/>
        <color theme="1"/>
        <rFont val="Arial"/>
        <family val="2"/>
      </rPr>
      <t>Estimate for start-up Financial Year 2</t>
    </r>
  </si>
  <si>
    <r>
      <rPr>
        <sz val="10"/>
        <color indexed="55"/>
        <rFont val="Arial"/>
        <family val="2"/>
      </rPr>
      <t>To be allocated to FY1</t>
    </r>
  </si>
  <si>
    <r>
      <rPr>
        <sz val="10"/>
        <color indexed="55"/>
        <rFont val="Arial"/>
        <family val="2"/>
      </rPr>
      <t>To be allocated to FY2</t>
    </r>
  </si>
  <si>
    <r>
      <rPr>
        <sz val="10"/>
        <color indexed="55"/>
        <rFont val="Arial"/>
        <family val="2"/>
      </rPr>
      <t>To be allocated to FY1 estimate</t>
    </r>
  </si>
  <si>
    <r>
      <rPr>
        <sz val="10"/>
        <color indexed="55"/>
        <rFont val="Arial"/>
        <family val="2"/>
      </rPr>
      <t>To be allocated to FY2 estimate</t>
    </r>
  </si>
  <si>
    <r>
      <rPr>
        <sz val="10"/>
        <color indexed="55"/>
        <rFont val="Arial"/>
        <family val="2"/>
      </rPr>
      <t>No large in FY1</t>
    </r>
  </si>
  <si>
    <r>
      <rPr>
        <sz val="10"/>
        <color indexed="55"/>
        <rFont val="Arial"/>
        <family val="2"/>
      </rPr>
      <t>No large in FY2</t>
    </r>
  </si>
  <si>
    <r>
      <rPr>
        <sz val="10"/>
        <color indexed="55"/>
        <rFont val="Arial"/>
        <family val="2"/>
      </rPr>
      <t>SME?</t>
    </r>
  </si>
  <si>
    <r>
      <rPr>
        <b/>
        <sz val="10"/>
        <color indexed="55"/>
        <rFont val="Arial"/>
        <family val="2"/>
      </rPr>
      <t>Type of organisation: large or SME?</t>
    </r>
  </si>
  <si>
    <r>
      <rPr>
        <sz val="10"/>
        <color theme="1"/>
        <rFont val="Arial"/>
        <family val="2"/>
      </rPr>
      <t>PP's turnover</t>
    </r>
  </si>
  <si>
    <r>
      <rPr>
        <sz val="10"/>
        <color theme="1"/>
        <rFont val="Arial"/>
        <family val="2"/>
      </rPr>
      <t>PP's balance sheet</t>
    </r>
  </si>
  <si>
    <r>
      <rPr>
        <sz val="10"/>
        <color theme="1"/>
        <rFont val="Arial"/>
        <family val="2"/>
      </rPr>
      <t>PP's #EM</t>
    </r>
  </si>
  <si>
    <r>
      <rPr>
        <sz val="10"/>
        <color theme="1"/>
        <rFont val="Arial"/>
        <family val="2"/>
      </rPr>
      <t>End date of reporting period</t>
    </r>
  </si>
  <si>
    <r>
      <rPr>
        <b/>
        <sz val="10"/>
        <color indexed="8"/>
        <rFont val="Arial"/>
        <family val="2"/>
      </rPr>
      <t>DETAILS OF PP'S MAIN SUBSIDIARIES</t>
    </r>
  </si>
  <si>
    <r>
      <rPr>
        <b/>
        <sz val="10"/>
        <color indexed="8"/>
        <rFont val="Arial"/>
        <family val="2"/>
      </rPr>
      <t>Organisation 1 in which PP holds 25% or more of voting rights or shares</t>
    </r>
  </si>
  <si>
    <r>
      <rPr>
        <sz val="10"/>
        <color indexed="10"/>
        <rFont val="Arial"/>
        <family val="2"/>
      </rPr>
      <t>Name and ID number</t>
    </r>
  </si>
  <si>
    <r>
      <rPr>
        <sz val="10"/>
        <color theme="1"/>
        <rFont val="Arial"/>
        <family val="2"/>
      </rPr>
      <t>% of voting rights or shares (whichever is higher)</t>
    </r>
  </si>
  <si>
    <r>
      <rPr>
        <sz val="10"/>
        <color theme="1"/>
        <rFont val="Arial"/>
        <family val="2"/>
      </rPr>
      <t>Turnover of organisation 1</t>
    </r>
  </si>
  <si>
    <r>
      <rPr>
        <sz val="10"/>
        <color theme="1"/>
        <rFont val="Arial"/>
        <family val="2"/>
      </rPr>
      <t>Balance sheet of organisation 1</t>
    </r>
  </si>
  <si>
    <r>
      <rPr>
        <sz val="10"/>
        <color theme="1"/>
        <rFont val="Arial"/>
        <family val="2"/>
      </rPr>
      <t>#EM of organisation 1</t>
    </r>
  </si>
  <si>
    <r>
      <rPr>
        <sz val="10"/>
        <color theme="1"/>
        <rFont val="Arial"/>
        <family val="2"/>
      </rPr>
      <t>End date of reporting period</t>
    </r>
  </si>
  <si>
    <r>
      <rPr>
        <b/>
        <sz val="10"/>
        <color indexed="8"/>
        <rFont val="Arial"/>
        <family val="2"/>
      </rPr>
      <t>Organisation 2 in which PP holds 25% or more of voting rights or shares</t>
    </r>
  </si>
  <si>
    <r>
      <rPr>
        <sz val="10"/>
        <color indexed="10"/>
        <rFont val="Arial"/>
        <family val="2"/>
      </rPr>
      <t>Name and ID number</t>
    </r>
  </si>
  <si>
    <r>
      <rPr>
        <sz val="10"/>
        <color theme="1"/>
        <rFont val="Arial"/>
        <family val="2"/>
      </rPr>
      <t>% of voting rights or shares (whichever is higher)</t>
    </r>
  </si>
  <si>
    <r>
      <rPr>
        <sz val="10"/>
        <color theme="1"/>
        <rFont val="Arial"/>
        <family val="2"/>
      </rPr>
      <t>Turnover of organisation 2</t>
    </r>
  </si>
  <si>
    <r>
      <rPr>
        <sz val="10"/>
        <color theme="1"/>
        <rFont val="Arial"/>
        <family val="2"/>
      </rPr>
      <t>Balance sheet of organisation 2</t>
    </r>
  </si>
  <si>
    <r>
      <rPr>
        <sz val="10"/>
        <color theme="1"/>
        <rFont val="Arial"/>
        <family val="2"/>
      </rPr>
      <t>#EM of organisation 2</t>
    </r>
  </si>
  <si>
    <r>
      <rPr>
        <sz val="10"/>
        <color theme="1"/>
        <rFont val="Arial"/>
        <family val="2"/>
      </rPr>
      <t>End date of reporting period</t>
    </r>
  </si>
  <si>
    <r>
      <rPr>
        <b/>
        <sz val="10"/>
        <color indexed="8"/>
        <rFont val="Arial"/>
        <family val="2"/>
      </rPr>
      <t>Organisation 3 in which PP holds 25% or more of voting rights or shares</t>
    </r>
  </si>
  <si>
    <r>
      <rPr>
        <sz val="10"/>
        <color indexed="10"/>
        <rFont val="Arial"/>
        <family val="2"/>
      </rPr>
      <t>Name and ID number</t>
    </r>
  </si>
  <si>
    <r>
      <rPr>
        <sz val="10"/>
        <color theme="1"/>
        <rFont val="Arial"/>
        <family val="2"/>
      </rPr>
      <t>% of voting rights or shares (whichever is higher)</t>
    </r>
  </si>
  <si>
    <r>
      <rPr>
        <sz val="10"/>
        <color theme="1"/>
        <rFont val="Arial"/>
        <family val="2"/>
      </rPr>
      <t>Turnover of organisation 3</t>
    </r>
  </si>
  <si>
    <r>
      <rPr>
        <sz val="10"/>
        <color theme="1"/>
        <rFont val="Arial"/>
        <family val="2"/>
      </rPr>
      <t>Balance sheet of organisation 3</t>
    </r>
  </si>
  <si>
    <r>
      <rPr>
        <sz val="10"/>
        <color theme="1"/>
        <rFont val="Arial"/>
        <family val="2"/>
      </rPr>
      <t>#EM of organisation 3</t>
    </r>
  </si>
  <si>
    <r>
      <rPr>
        <sz val="10"/>
        <color theme="1"/>
        <rFont val="Arial"/>
        <family val="2"/>
      </rPr>
      <t>End date of reporting period</t>
    </r>
  </si>
  <si>
    <r>
      <rPr>
        <b/>
        <sz val="10"/>
        <color indexed="8"/>
        <rFont val="Arial"/>
        <family val="2"/>
      </rPr>
      <t>Organisation 4 in which PP holds 25% or more of voting rights or shares</t>
    </r>
  </si>
  <si>
    <r>
      <rPr>
        <sz val="10"/>
        <color indexed="10"/>
        <rFont val="Arial"/>
        <family val="2"/>
      </rPr>
      <t>Name and ID number</t>
    </r>
  </si>
  <si>
    <r>
      <rPr>
        <sz val="10"/>
        <color theme="1"/>
        <rFont val="Arial"/>
        <family val="2"/>
      </rPr>
      <t>% of voting rights or shares (whichever is higher)</t>
    </r>
  </si>
  <si>
    <r>
      <rPr>
        <sz val="10"/>
        <color theme="1"/>
        <rFont val="Arial"/>
        <family val="2"/>
      </rPr>
      <t>Turnover of organisation 4</t>
    </r>
  </si>
  <si>
    <r>
      <rPr>
        <sz val="10"/>
        <color theme="1"/>
        <rFont val="Arial"/>
        <family val="2"/>
      </rPr>
      <t>Balance sheet of organisation 4</t>
    </r>
  </si>
  <si>
    <r>
      <rPr>
        <sz val="10"/>
        <color theme="1"/>
        <rFont val="Arial"/>
        <family val="2"/>
      </rPr>
      <t>#EM of organisation 4</t>
    </r>
  </si>
  <si>
    <r>
      <rPr>
        <sz val="10"/>
        <color theme="1"/>
        <rFont val="Arial"/>
        <family val="2"/>
      </rPr>
      <t>End date of reporting period</t>
    </r>
  </si>
  <si>
    <r>
      <rPr>
        <b/>
        <sz val="10"/>
        <color indexed="8"/>
        <rFont val="Arial"/>
        <family val="2"/>
      </rPr>
      <t>DETAILS OF MAIN INVESTORS OR MAIN PARENT ORGANISATIONS</t>
    </r>
  </si>
  <si>
    <r>
      <rPr>
        <b/>
        <sz val="10"/>
        <color indexed="8"/>
        <rFont val="Arial"/>
        <family val="2"/>
      </rPr>
      <t>Organisation A which holds 25% or more of shares in the PP or which holds over 50% of voting rights or shares in the PP as an investor.</t>
    </r>
  </si>
  <si>
    <r>
      <rPr>
        <sz val="10"/>
        <color indexed="10"/>
        <rFont val="Arial"/>
        <family val="2"/>
      </rPr>
      <t>Name and ID number</t>
    </r>
  </si>
  <si>
    <r>
      <rPr>
        <sz val="10"/>
        <color theme="1"/>
        <rFont val="Arial"/>
        <family val="2"/>
      </rPr>
      <t>% of voting rights or shares (whichever is higher)</t>
    </r>
  </si>
  <si>
    <r>
      <rPr>
        <sz val="10"/>
        <color theme="1"/>
        <rFont val="Arial"/>
        <family val="2"/>
      </rPr>
      <t>Turnover of organisation A</t>
    </r>
  </si>
  <si>
    <r>
      <rPr>
        <sz val="10"/>
        <color theme="1"/>
        <rFont val="Arial"/>
        <family val="2"/>
      </rPr>
      <t>Balance sheet of organisation A</t>
    </r>
  </si>
  <si>
    <r>
      <rPr>
        <sz val="10"/>
        <color theme="1"/>
        <rFont val="Arial"/>
        <family val="2"/>
      </rPr>
      <t>#EM of organisation A</t>
    </r>
  </si>
  <si>
    <r>
      <rPr>
        <sz val="10"/>
        <color theme="1"/>
        <rFont val="Arial"/>
        <family val="2"/>
      </rPr>
      <t>End date of reporting period</t>
    </r>
  </si>
  <si>
    <r>
      <rPr>
        <b/>
        <sz val="10"/>
        <color indexed="8"/>
        <rFont val="Arial"/>
        <family val="2"/>
      </rPr>
      <t>Organisation B which holds 25% or more of shares in the PP or which holds over 50% of voting rights or shares in the PP as an investor.</t>
    </r>
  </si>
  <si>
    <r>
      <rPr>
        <sz val="10"/>
        <color indexed="10"/>
        <rFont val="Arial"/>
        <family val="2"/>
      </rPr>
      <t>Name and ID number</t>
    </r>
  </si>
  <si>
    <r>
      <rPr>
        <sz val="10"/>
        <color theme="1"/>
        <rFont val="Arial"/>
        <family val="2"/>
      </rPr>
      <t>% of voting rights or shares (whichever is higher)</t>
    </r>
  </si>
  <si>
    <r>
      <rPr>
        <sz val="10"/>
        <color theme="1"/>
        <rFont val="Arial"/>
        <family val="2"/>
      </rPr>
      <t>Turnover of organisation B</t>
    </r>
  </si>
  <si>
    <r>
      <rPr>
        <sz val="10"/>
        <color theme="1"/>
        <rFont val="Arial"/>
        <family val="2"/>
      </rPr>
      <t>Balance sheet of organisation B</t>
    </r>
  </si>
  <si>
    <r>
      <rPr>
        <sz val="10"/>
        <color theme="1"/>
        <rFont val="Arial"/>
        <family val="2"/>
      </rPr>
      <t>#EM of organisation B</t>
    </r>
  </si>
  <si>
    <r>
      <rPr>
        <sz val="10"/>
        <color theme="1"/>
        <rFont val="Arial"/>
        <family val="2"/>
      </rPr>
      <t>End date of reporting period</t>
    </r>
  </si>
  <si>
    <r>
      <rPr>
        <b/>
        <sz val="10"/>
        <color indexed="8"/>
        <rFont val="Arial"/>
        <family val="2"/>
      </rPr>
      <t>Organisation C which holds 25% or more of shares in the PP or which holds over 50% of voting rights or shares in the PP as an investor.</t>
    </r>
  </si>
  <si>
    <r>
      <rPr>
        <sz val="10"/>
        <color indexed="10"/>
        <rFont val="Arial"/>
        <family val="2"/>
      </rPr>
      <t>Name and ID number</t>
    </r>
  </si>
  <si>
    <r>
      <rPr>
        <sz val="10"/>
        <color theme="1"/>
        <rFont val="Arial"/>
        <family val="2"/>
      </rPr>
      <t>% of voting rights or shares (whichever is higher)</t>
    </r>
  </si>
  <si>
    <r>
      <rPr>
        <sz val="10"/>
        <color theme="1"/>
        <rFont val="Arial"/>
        <family val="2"/>
      </rPr>
      <t>Turnover of organisation C</t>
    </r>
  </si>
  <si>
    <r>
      <rPr>
        <sz val="10"/>
        <color theme="1"/>
        <rFont val="Arial"/>
        <family val="2"/>
      </rPr>
      <t>Balance sheet of organisation C</t>
    </r>
  </si>
  <si>
    <r>
      <rPr>
        <sz val="10"/>
        <color theme="1"/>
        <rFont val="Arial"/>
        <family val="2"/>
      </rPr>
      <t>#EM of organisation C</t>
    </r>
  </si>
  <si>
    <r>
      <rPr>
        <sz val="10"/>
        <color theme="1"/>
        <rFont val="Arial"/>
        <family val="2"/>
      </rPr>
      <t>End date of reporting period</t>
    </r>
  </si>
  <si>
    <r>
      <rPr>
        <b/>
        <sz val="10"/>
        <color indexed="8"/>
        <rFont val="Arial"/>
        <family val="2"/>
      </rPr>
      <t>Organisation D which holds 25% or more of shares in the PP or which holds over 50% of voting rights or shares in the PP as an investor.</t>
    </r>
  </si>
  <si>
    <r>
      <rPr>
        <sz val="10"/>
        <color indexed="10"/>
        <rFont val="Arial"/>
        <family val="2"/>
      </rPr>
      <t>Name and ID number</t>
    </r>
  </si>
  <si>
    <r>
      <rPr>
        <sz val="10"/>
        <color theme="1"/>
        <rFont val="Arial"/>
        <family val="2"/>
      </rPr>
      <t>% of voting rights or shares (whichever is higher)</t>
    </r>
  </si>
  <si>
    <r>
      <rPr>
        <sz val="10"/>
        <color theme="1"/>
        <rFont val="Arial"/>
        <family val="2"/>
      </rPr>
      <t>Turnover of organisation D</t>
    </r>
  </si>
  <si>
    <r>
      <rPr>
        <sz val="10"/>
        <color theme="1"/>
        <rFont val="Arial"/>
        <family val="2"/>
      </rPr>
      <t>Balance sheet of organisation D</t>
    </r>
  </si>
  <si>
    <r>
      <rPr>
        <sz val="10"/>
        <color theme="1"/>
        <rFont val="Arial"/>
        <family val="2"/>
      </rPr>
      <t>#EM of organisation D</t>
    </r>
  </si>
  <si>
    <r>
      <rPr>
        <sz val="10"/>
        <color theme="1"/>
        <rFont val="Arial"/>
        <family val="2"/>
      </rPr>
      <t>End date of reporting period</t>
    </r>
  </si>
  <si>
    <t>type kmo BJ1</t>
  </si>
  <si>
    <t>type kmo BJ2</t>
  </si>
  <si>
    <t>PP: projectpartner</t>
  </si>
  <si>
    <t>Boekjaar 1</t>
  </si>
  <si>
    <t>Boekjaar 2</t>
  </si>
  <si>
    <t>schatting BJ1</t>
  </si>
  <si>
    <t>schatting BJ2</t>
  </si>
  <si>
    <t>Totaal BJ1</t>
  </si>
  <si>
    <t>Totaal BJ2</t>
  </si>
  <si>
    <t>TOTALE OMZET</t>
  </si>
  <si>
    <t>TOTALE BALANS</t>
  </si>
  <si>
    <t>TOTAAL # WN</t>
  </si>
  <si>
    <t>GEGEVENS PROJECTPARTNER (NAAM)</t>
  </si>
  <si>
    <t>Boekjaar 1</t>
  </si>
  <si>
    <t>Boekjaar 2</t>
  </si>
  <si>
    <t>schatting pas gestarte organisatie BJ1</t>
  </si>
  <si>
    <t>schatting pas gestarte organisatie BJ2</t>
  </si>
  <si>
    <t>toe te rekenen BJ 1</t>
  </si>
  <si>
    <t>toe te rekenen BJ 2</t>
  </si>
  <si>
    <t>toe te rekenen schatting BJ1</t>
  </si>
  <si>
    <t>toe te rekenen schatting BJ2</t>
  </si>
  <si>
    <t>geen grote in BJ 1</t>
  </si>
  <si>
    <t>geen grote in BJ 2</t>
  </si>
  <si>
    <t>KMO?</t>
  </si>
  <si>
    <t>type organisatie: groot of kmo?</t>
  </si>
  <si>
    <t>type kmo BJ1</t>
  </si>
  <si>
    <t>type kmo BJ2</t>
  </si>
  <si>
    <t>kleine of middelgrote?</t>
  </si>
  <si>
    <t>Omzet PP</t>
  </si>
  <si>
    <t>Balans PP</t>
  </si>
  <si>
    <t># WN PP</t>
  </si>
  <si>
    <t>datum afsluiting verslagperiode</t>
  </si>
  <si>
    <t>EINDCONCLUSIE</t>
  </si>
  <si>
    <t>GEGEVENS GROTE DOCHTERORGANISATIES VAN PP</t>
  </si>
  <si>
    <t>organisatie 1 waarvan PP 25% van stemrecht of aandelen heeft of meer</t>
  </si>
  <si>
    <t>naam en ID-nummer</t>
  </si>
  <si>
    <t>% stemrecht of aandelen (wat het hoogste is)</t>
  </si>
  <si>
    <t>Omzet organisatie 1</t>
  </si>
  <si>
    <t>Balans organisatie 1</t>
  </si>
  <si>
    <t>#WN organisatie 1</t>
  </si>
  <si>
    <t>datum afsluiting verslagperiode</t>
  </si>
  <si>
    <t>organisatie 2 waarvan PP 25% van stemrecht of aandelen heeft of meer</t>
  </si>
  <si>
    <t>naam en ID-nummer</t>
  </si>
  <si>
    <t>% stemrecht of aandelen (wat het hoogste is)</t>
  </si>
  <si>
    <t>Omzet organisatie 2</t>
  </si>
  <si>
    <t>Balans organisatie 2</t>
  </si>
  <si>
    <t>#WN organisatie 2</t>
  </si>
  <si>
    <t>datum afsluiting verslagperiode</t>
  </si>
  <si>
    <t>organisatie 3 waarvan PP 25% van stemrecht of aandelen heeft of meer</t>
  </si>
  <si>
    <t>naam en ID-nummer</t>
  </si>
  <si>
    <t>% stemrecht of aandelen (wat het hoogste is)</t>
  </si>
  <si>
    <t>Omzet organisatie 3</t>
  </si>
  <si>
    <t>Balans organisatie 3</t>
  </si>
  <si>
    <t>#WN organisatie 3</t>
  </si>
  <si>
    <t>datum afsluiting verslagperiode</t>
  </si>
  <si>
    <t>organisatie 4 waarvan PP 25% van stemrecht of aandelen heeft of meer</t>
  </si>
  <si>
    <t>naam en ID-nummer</t>
  </si>
  <si>
    <t>% stemrecht of aandelen (wat het hoogste is)</t>
  </si>
  <si>
    <t>Omzet organisatie 4</t>
  </si>
  <si>
    <t>Balans organisatie 4</t>
  </si>
  <si>
    <t>#WN organisatie 4</t>
  </si>
  <si>
    <t>datum afsluiting verslagperiode</t>
  </si>
  <si>
    <t>GEGEVENS GROTE INVESTEERDERS OF GROTE MOEDERORGANISATIES</t>
  </si>
  <si>
    <t>Organisatie A die 25% of meer van aandelen van de PP heeft of die als investeerder meer dan 50% stemrecht of aandelen heeft van de PP</t>
  </si>
  <si>
    <t>naam en ID-nummer</t>
  </si>
  <si>
    <t>% stemrecht of aandelen (wat het hoogste is)</t>
  </si>
  <si>
    <t>Omzet organisatie A</t>
  </si>
  <si>
    <t>Balans organisatie A</t>
  </si>
  <si>
    <t>#WN organisatie A</t>
  </si>
  <si>
    <t>datum afsluiting verslagperiode</t>
  </si>
  <si>
    <t>Organisatie B die 25% of meer van aandelen van de PP heeft of die als investeerder meer dan 50% stemrecht of aandelen heeft van de PP</t>
  </si>
  <si>
    <t>naam en ID-nummer</t>
  </si>
  <si>
    <t>% stemrecht of aandelen (wat het hoogste is)</t>
  </si>
  <si>
    <t>Omzet organisatie B</t>
  </si>
  <si>
    <t>Balans organisatie B</t>
  </si>
  <si>
    <t>#WN organisatie B</t>
  </si>
  <si>
    <t>datum afsluiting verslagperiode</t>
  </si>
  <si>
    <t>Organisatie C die 25% of meer van aandelen van de PP heeft of die als investeerder meer dan 50% stemrecht of aandelen heeft van de PP</t>
  </si>
  <si>
    <t>naam en ID-nummer</t>
  </si>
  <si>
    <t>% stemrecht of aandelen (wat het hoogste is)</t>
  </si>
  <si>
    <t>Omzet organisatie C</t>
  </si>
  <si>
    <t>Balans organisatie C</t>
  </si>
  <si>
    <t>#WN organisatie C</t>
  </si>
  <si>
    <t>datum afsluiting verslagperiode</t>
  </si>
  <si>
    <t>Organisatie D die 25% of meer van aandelen van de PP heeft of die als investeerder meer dan 50% stemrecht of aandelen heeft van de PP</t>
  </si>
  <si>
    <t>naam en ID-nummer</t>
  </si>
  <si>
    <t>% stemrecht of aandelen (wat het hoogste is)</t>
  </si>
  <si>
    <t>Omzet organisatie D</t>
  </si>
  <si>
    <t>Balans organisatie D</t>
  </si>
  <si>
    <t>#WN organisatie D</t>
  </si>
  <si>
    <t>datum afsluiting verslagperiode</t>
  </si>
  <si>
    <t>optie om twee kolommen te verbergen: aanklikken: ik heb van alle organisaties een volledig boekjaar</t>
  </si>
  <si>
    <t>Ik ben niet voor minstens 25% eigenaar van andere organisaties (roze rijen weg)</t>
  </si>
  <si>
    <t>er zijn geen andere organisaties die voor minstens 25% eigenaar zijn of voor minstens 50% investeerder zijn van ons (groene rijen weg)</t>
  </si>
  <si>
    <t xml:space="preserve">Only complete the SME test if you are a small or medium-sized organisation. </t>
  </si>
  <si>
    <t>small or medium-sized enterprise?</t>
  </si>
  <si>
    <t>The light-blue rows 7-11 contain the project partner's details (turnover, balance sheet, number of employees, year-end date).</t>
  </si>
  <si>
    <t>FY: Financial year finished (does not need to have been published)</t>
  </si>
  <si>
    <t>The result of this test aims at supporting your categorization of enterprise but is not part of official annexes to be submitted for the application process.</t>
  </si>
  <si>
    <t xml:space="preserve">FY: Financial year </t>
  </si>
  <si>
    <t>#EM: number of employees</t>
  </si>
  <si>
    <t>ABBREVIATIONS</t>
  </si>
  <si>
    <t>GUIDE:</t>
  </si>
  <si>
    <t xml:space="preserve">The pink columns 12-36 will dissapear if the project partner is not owner of the other organisations for at least 25% </t>
  </si>
  <si>
    <t xml:space="preserve">The green columns 37 -61 will dissapear if there are no other organisations that are for at least 25 % owner of at least 50% investor of the project partner </t>
  </si>
  <si>
    <t xml:space="preserve">Only the underlined/framed fields are editable </t>
  </si>
  <si>
    <t xml:space="preserve">In A4 the status of the project partner is displayed (small, medium or large enterprise) on the basis of the data entered </t>
  </si>
  <si>
    <t xml:space="preserve">Columns D &amp; E (estimation) will dissapear, if all related organizations have at least 2 financial years </t>
  </si>
  <si>
    <t>Only coloured fields containing text in red are editable. Fill in all the details that apply (don't forget to enter the percentage of shares, plus name and ID number)!</t>
  </si>
  <si>
    <t xml:space="preserve">If all associated organisations have completed at least two financial years, columns D and E (estimate) are left blank. </t>
  </si>
  <si>
    <t>In order to be considered a micro, small or medium-sized the enterprise must meet the conditions set in Annex I of the Commission Regulation (EU) N°651/2014 of 17 June 2014 
declaring certain categories of aid compatible with the internal market in application of Articles 107 and 108 of the Treaty</t>
  </si>
  <si>
    <t>The test was provided by with explicit permission for use by the Interreg V Flanders-The Netherlands Programme.</t>
  </si>
  <si>
    <t>The test serves as a tool, NWE Programme does not bear any responsibility for the results of the test.</t>
  </si>
  <si>
    <t>Does is concern SME?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</si>
</sst>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_ [$€-813]\ * #,##0.00_ ;_ [$€-813]\ * \-#,##0.00_ ;_ [$€-813]\ * &quot;-&quot;??_ ;_ @_ "/>
  </numFmts>
  <fonts count="47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0" tint="-0.3499799966812134"/>
      <name val="Arial"/>
      <family val="2"/>
    </font>
    <font>
      <sz val="10"/>
      <color rgb="FFFF0000"/>
      <name val="Arial"/>
      <family val="2"/>
    </font>
    <font>
      <b/>
      <sz val="10"/>
      <color theme="0" tint="-0.3499799966812134"/>
      <name val="Arial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42" fillId="0" borderId="0" xfId="0" applyFont="1" applyAlignment="1">
      <alignment/>
    </xf>
    <xf numFmtId="0" fontId="42" fillId="33" borderId="0" xfId="0" applyFont="1" applyFill="1" applyAlignment="1">
      <alignment/>
    </xf>
    <xf numFmtId="0" fontId="0" fillId="34" borderId="0" xfId="0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9" fontId="0" fillId="3" borderId="0" xfId="57" applyFont="1" applyFill="1" applyAlignment="1">
      <alignment/>
    </xf>
    <xf numFmtId="0" fontId="42" fillId="4" borderId="0" xfId="0" applyFont="1" applyFill="1" applyAlignment="1">
      <alignment wrapText="1"/>
    </xf>
    <xf numFmtId="0" fontId="0" fillId="4" borderId="0" xfId="0" applyFill="1" applyAlignment="1">
      <alignment/>
    </xf>
    <xf numFmtId="0" fontId="0" fillId="4" borderId="0" xfId="0" applyFont="1" applyFill="1" applyAlignment="1">
      <alignment/>
    </xf>
    <xf numFmtId="9" fontId="0" fillId="4" borderId="0" xfId="57" applyFont="1" applyFill="1" applyAlignment="1">
      <alignment/>
    </xf>
    <xf numFmtId="0" fontId="42" fillId="3" borderId="0" xfId="0" applyFont="1" applyFill="1" applyAlignment="1">
      <alignment/>
    </xf>
    <xf numFmtId="0" fontId="42" fillId="4" borderId="0" xfId="0" applyFont="1" applyFill="1" applyAlignment="1">
      <alignment/>
    </xf>
    <xf numFmtId="0" fontId="42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wrapText="1"/>
    </xf>
    <xf numFmtId="0" fontId="0" fillId="0" borderId="0" xfId="0" applyAlignment="1">
      <alignment wrapText="1"/>
    </xf>
    <xf numFmtId="180" fontId="0" fillId="35" borderId="0" xfId="0" applyNumberFormat="1" applyFill="1" applyAlignment="1">
      <alignment/>
    </xf>
    <xf numFmtId="180" fontId="0" fillId="0" borderId="0" xfId="0" applyNumberFormat="1" applyAlignment="1">
      <alignment/>
    </xf>
    <xf numFmtId="178" fontId="0" fillId="0" borderId="0" xfId="44" applyFont="1" applyAlignment="1">
      <alignment/>
    </xf>
    <xf numFmtId="178" fontId="42" fillId="33" borderId="0" xfId="44" applyFont="1" applyFill="1" applyAlignment="1">
      <alignment/>
    </xf>
    <xf numFmtId="178" fontId="0" fillId="3" borderId="0" xfId="44" applyFont="1" applyFill="1" applyAlignment="1">
      <alignment/>
    </xf>
    <xf numFmtId="178" fontId="0" fillId="4" borderId="0" xfId="44" applyFont="1" applyFill="1" applyAlignment="1">
      <alignment/>
    </xf>
    <xf numFmtId="0" fontId="0" fillId="23" borderId="0" xfId="0" applyFill="1" applyAlignment="1">
      <alignment/>
    </xf>
    <xf numFmtId="0" fontId="43" fillId="0" borderId="0" xfId="0" applyFont="1" applyAlignment="1">
      <alignment/>
    </xf>
    <xf numFmtId="178" fontId="43" fillId="0" borderId="0" xfId="44" applyFont="1" applyAlignment="1">
      <alignment/>
    </xf>
    <xf numFmtId="0" fontId="0" fillId="23" borderId="0" xfId="0" applyFill="1" applyBorder="1" applyAlignment="1">
      <alignment/>
    </xf>
    <xf numFmtId="0" fontId="0" fillId="0" borderId="0" xfId="0" applyBorder="1" applyAlignment="1">
      <alignment/>
    </xf>
    <xf numFmtId="180" fontId="44" fillId="35" borderId="10" xfId="0" applyNumberFormat="1" applyFont="1" applyFill="1" applyBorder="1" applyAlignment="1" applyProtection="1">
      <alignment/>
      <protection locked="0"/>
    </xf>
    <xf numFmtId="0" fontId="44" fillId="35" borderId="10" xfId="0" applyFont="1" applyFill="1" applyBorder="1" applyAlignment="1" applyProtection="1">
      <alignment/>
      <protection locked="0"/>
    </xf>
    <xf numFmtId="0" fontId="44" fillId="3" borderId="0" xfId="0" applyFont="1" applyFill="1" applyAlignment="1">
      <alignment/>
    </xf>
    <xf numFmtId="0" fontId="44" fillId="3" borderId="11" xfId="0" applyFont="1" applyFill="1" applyBorder="1" applyAlignment="1" applyProtection="1">
      <alignment/>
      <protection locked="0"/>
    </xf>
    <xf numFmtId="0" fontId="44" fillId="3" borderId="12" xfId="0" applyFont="1" applyFill="1" applyBorder="1" applyAlignment="1" applyProtection="1">
      <alignment/>
      <protection locked="0"/>
    </xf>
    <xf numFmtId="0" fontId="44" fillId="3" borderId="13" xfId="0" applyFont="1" applyFill="1" applyBorder="1" applyAlignment="1" applyProtection="1">
      <alignment/>
      <protection locked="0"/>
    </xf>
    <xf numFmtId="9" fontId="44" fillId="3" borderId="10" xfId="57" applyFont="1" applyFill="1" applyBorder="1" applyAlignment="1" applyProtection="1">
      <alignment/>
      <protection locked="0"/>
    </xf>
    <xf numFmtId="178" fontId="44" fillId="3" borderId="10" xfId="44" applyFont="1" applyFill="1" applyBorder="1" applyAlignment="1" applyProtection="1">
      <alignment/>
      <protection locked="0"/>
    </xf>
    <xf numFmtId="0" fontId="44" fillId="3" borderId="10" xfId="0" applyFont="1" applyFill="1" applyBorder="1" applyAlignment="1" applyProtection="1">
      <alignment/>
      <protection locked="0"/>
    </xf>
    <xf numFmtId="0" fontId="44" fillId="4" borderId="0" xfId="0" applyFont="1" applyFill="1" applyAlignment="1">
      <alignment/>
    </xf>
    <xf numFmtId="0" fontId="44" fillId="4" borderId="11" xfId="0" applyFont="1" applyFill="1" applyBorder="1" applyAlignment="1" applyProtection="1">
      <alignment/>
      <protection locked="0"/>
    </xf>
    <xf numFmtId="0" fontId="44" fillId="4" borderId="12" xfId="0" applyFont="1" applyFill="1" applyBorder="1" applyAlignment="1" applyProtection="1">
      <alignment/>
      <protection locked="0"/>
    </xf>
    <xf numFmtId="0" fontId="44" fillId="4" borderId="13" xfId="0" applyFont="1" applyFill="1" applyBorder="1" applyAlignment="1" applyProtection="1">
      <alignment/>
      <protection locked="0"/>
    </xf>
    <xf numFmtId="9" fontId="44" fillId="4" borderId="10" xfId="57" applyFont="1" applyFill="1" applyBorder="1" applyAlignment="1" applyProtection="1">
      <alignment/>
      <protection locked="0"/>
    </xf>
    <xf numFmtId="178" fontId="44" fillId="4" borderId="10" xfId="44" applyFont="1" applyFill="1" applyBorder="1" applyAlignment="1" applyProtection="1">
      <alignment/>
      <protection locked="0"/>
    </xf>
    <xf numFmtId="0" fontId="44" fillId="4" borderId="10" xfId="0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25" fillId="34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3" borderId="0" xfId="0" applyFont="1" applyFill="1" applyAlignment="1">
      <alignment/>
    </xf>
    <xf numFmtId="0" fontId="25" fillId="4" borderId="0" xfId="0" applyFont="1" applyFill="1" applyAlignment="1">
      <alignment/>
    </xf>
    <xf numFmtId="0" fontId="25" fillId="0" borderId="0" xfId="0" applyFont="1" applyBorder="1" applyAlignment="1">
      <alignment/>
    </xf>
    <xf numFmtId="0" fontId="40" fillId="23" borderId="0" xfId="0" applyFont="1" applyFill="1" applyAlignment="1">
      <alignment/>
    </xf>
    <xf numFmtId="0" fontId="42" fillId="23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35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7" fillId="23" borderId="0" xfId="0" applyFont="1" applyFill="1" applyBorder="1" applyAlignment="1">
      <alignment/>
    </xf>
    <xf numFmtId="0" fontId="1" fillId="36" borderId="0" xfId="0" applyFont="1" applyFill="1" applyAlignment="1">
      <alignment/>
    </xf>
    <xf numFmtId="0" fontId="41" fillId="0" borderId="10" xfId="0" applyFont="1" applyBorder="1" applyAlignment="1">
      <alignment/>
    </xf>
    <xf numFmtId="0" fontId="25" fillId="0" borderId="0" xfId="0" applyFont="1" applyFill="1" applyBorder="1" applyAlignment="1">
      <alignment wrapText="1"/>
    </xf>
    <xf numFmtId="0" fontId="40" fillId="0" borderId="0" xfId="0" applyFont="1" applyFill="1" applyBorder="1" applyAlignment="1">
      <alignment/>
    </xf>
    <xf numFmtId="0" fontId="44" fillId="3" borderId="11" xfId="0" applyFont="1" applyFill="1" applyBorder="1" applyAlignment="1" applyProtection="1">
      <alignment horizontal="left"/>
      <protection locked="0"/>
    </xf>
    <xf numFmtId="0" fontId="44" fillId="3" borderId="12" xfId="0" applyFont="1" applyFill="1" applyBorder="1" applyAlignment="1" applyProtection="1">
      <alignment horizontal="left"/>
      <protection locked="0"/>
    </xf>
    <xf numFmtId="0" fontId="44" fillId="3" borderId="13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45" fillId="0" borderId="0" xfId="0" applyFont="1" applyFill="1" applyAlignment="1" applyProtection="1">
      <alignment/>
      <protection/>
    </xf>
    <xf numFmtId="0" fontId="42" fillId="34" borderId="0" xfId="0" applyFont="1" applyFill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178" fontId="43" fillId="0" borderId="0" xfId="44" applyFont="1" applyAlignment="1" applyProtection="1">
      <alignment/>
      <protection/>
    </xf>
    <xf numFmtId="178" fontId="45" fillId="0" borderId="0" xfId="44" applyFont="1" applyFill="1" applyAlignment="1" applyProtection="1">
      <alignment/>
      <protection/>
    </xf>
    <xf numFmtId="0" fontId="46" fillId="35" borderId="10" xfId="0" applyFon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42" fillId="3" borderId="0" xfId="0" applyFont="1" applyFill="1" applyAlignment="1" applyProtection="1">
      <alignment/>
      <protection/>
    </xf>
    <xf numFmtId="0" fontId="0" fillId="3" borderId="0" xfId="0" applyFont="1" applyFill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42" fillId="4" borderId="0" xfId="0" applyFont="1" applyFill="1" applyAlignment="1" applyProtection="1">
      <alignment/>
      <protection/>
    </xf>
    <xf numFmtId="0" fontId="42" fillId="4" borderId="0" xfId="0" applyFont="1" applyFill="1" applyAlignment="1" applyProtection="1">
      <alignment wrapText="1"/>
      <protection/>
    </xf>
    <xf numFmtId="0" fontId="0" fillId="4" borderId="0" xfId="0" applyFont="1" applyFill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0" fontId="43" fillId="0" borderId="0" xfId="0" applyFont="1" applyAlignment="1" applyProtection="1">
      <alignment wrapText="1"/>
      <protection/>
    </xf>
    <xf numFmtId="0" fontId="42" fillId="0" borderId="0" xfId="0" applyFont="1" applyAlignment="1" applyProtection="1">
      <alignment/>
      <protection/>
    </xf>
    <xf numFmtId="180" fontId="43" fillId="0" borderId="0" xfId="0" applyNumberFormat="1" applyFont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28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168.421875" style="0" bestFit="1" customWidth="1"/>
  </cols>
  <sheetData>
    <row r="1" ht="15">
      <c r="A1" s="50" t="s">
        <v>0</v>
      </c>
    </row>
    <row r="2" ht="15">
      <c r="A2" s="53" t="s">
        <v>185</v>
      </c>
    </row>
    <row r="3" ht="15">
      <c r="A3" s="59" t="s">
        <v>199</v>
      </c>
    </row>
    <row r="4" ht="15">
      <c r="A4" s="45" t="s">
        <v>1</v>
      </c>
    </row>
    <row r="5" s="44" customFormat="1" ht="15">
      <c r="A5" s="46"/>
    </row>
    <row r="6" ht="15">
      <c r="A6" s="54" t="s">
        <v>187</v>
      </c>
    </row>
    <row r="7" ht="15">
      <c r="A7" s="47" t="s">
        <v>2</v>
      </c>
    </row>
    <row r="8" ht="15">
      <c r="A8" s="48" t="s">
        <v>3</v>
      </c>
    </row>
    <row r="9" ht="15">
      <c r="A9" s="58" t="s">
        <v>200</v>
      </c>
    </row>
    <row r="10" s="44" customFormat="1" ht="15">
      <c r="A10" s="46"/>
    </row>
    <row r="11" ht="15">
      <c r="A11" s="57" t="s">
        <v>192</v>
      </c>
    </row>
    <row r="12" ht="15">
      <c r="A12" s="49" t="s">
        <v>4</v>
      </c>
    </row>
    <row r="13" ht="15">
      <c r="A13" s="55" t="s">
        <v>191</v>
      </c>
    </row>
    <row r="14" ht="15">
      <c r="A14" s="55" t="s">
        <v>188</v>
      </c>
    </row>
    <row r="16" ht="12.75">
      <c r="A16" s="51" t="s">
        <v>5</v>
      </c>
    </row>
    <row r="17" ht="15">
      <c r="A17" s="52" t="s">
        <v>189</v>
      </c>
    </row>
    <row r="18" ht="30">
      <c r="A18" s="60" t="s">
        <v>201</v>
      </c>
    </row>
    <row r="20" ht="15">
      <c r="A20" s="56" t="s">
        <v>203</v>
      </c>
    </row>
    <row r="21" ht="15">
      <c r="A21" s="61" t="s">
        <v>202</v>
      </c>
    </row>
    <row r="28" ht="12.75">
      <c r="A28" s="24"/>
    </row>
  </sheetData>
  <sheetProtection password="CCC8" sheet="1"/>
  <printOptions/>
  <pageMargins left="0.25" right="0.25" top="0.75" bottom="0.75" header="0.3" footer="0.3"/>
  <pageSetup fitToHeight="0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3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B61" sqref="B61"/>
    </sheetView>
  </sheetViews>
  <sheetFormatPr defaultColWidth="9.140625" defaultRowHeight="12.75"/>
  <cols>
    <col min="1" max="1" width="65.28125" style="0" customWidth="1"/>
    <col min="2" max="2" width="22.140625" style="0" customWidth="1"/>
    <col min="3" max="3" width="21.421875" style="0" customWidth="1"/>
    <col min="4" max="4" width="19.421875" style="0" customWidth="1"/>
    <col min="5" max="5" width="21.7109375" style="0" customWidth="1"/>
    <col min="6" max="6" width="11.8515625" style="0" customWidth="1"/>
    <col min="7" max="7" width="12.7109375" style="0" customWidth="1"/>
    <col min="8" max="9" width="12.8515625" style="0" bestFit="1" customWidth="1"/>
    <col min="10" max="10" width="15.7109375" style="0" customWidth="1"/>
    <col min="11" max="11" width="17.140625" style="0" customWidth="1"/>
    <col min="12" max="12" width="9.00390625" style="0" customWidth="1"/>
    <col min="13" max="13" width="30.28125" style="0" bestFit="1" customWidth="1"/>
    <col min="14" max="15" width="15.57421875" style="0" customWidth="1"/>
    <col min="16" max="16" width="22.00390625" style="0" customWidth="1"/>
  </cols>
  <sheetData>
    <row r="1" spans="1:31" ht="12.75">
      <c r="A1" s="65"/>
      <c r="B1" s="65"/>
      <c r="C1" s="65"/>
      <c r="D1" s="65"/>
      <c r="E1" s="66"/>
      <c r="F1" s="66" t="s">
        <v>6</v>
      </c>
      <c r="G1" s="66" t="s">
        <v>7</v>
      </c>
      <c r="H1" s="66" t="s">
        <v>8</v>
      </c>
      <c r="I1" s="66" t="s">
        <v>9</v>
      </c>
      <c r="J1" s="67" t="s">
        <v>10</v>
      </c>
      <c r="K1" s="67" t="s">
        <v>11</v>
      </c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</row>
    <row r="2" spans="1:31" ht="12.75">
      <c r="A2" s="68" t="s">
        <v>12</v>
      </c>
      <c r="B2" s="65"/>
      <c r="C2" s="65"/>
      <c r="D2" s="65"/>
      <c r="E2" s="69" t="s">
        <v>13</v>
      </c>
      <c r="F2" s="70">
        <f aca="true" t="shared" si="0" ref="F2:I4">SUM(F8,F15,F21,F27,F33,F40,F46,F52,F58)</f>
        <v>0</v>
      </c>
      <c r="G2" s="70">
        <f t="shared" si="0"/>
        <v>0</v>
      </c>
      <c r="H2" s="70">
        <f t="shared" si="0"/>
        <v>0</v>
      </c>
      <c r="I2" s="70">
        <f t="shared" si="0"/>
        <v>0</v>
      </c>
      <c r="J2" s="71">
        <f aca="true" t="shared" si="1" ref="J2:K4">F2+H2</f>
        <v>0</v>
      </c>
      <c r="K2" s="71">
        <f t="shared" si="1"/>
        <v>0</v>
      </c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1:31" ht="12.75">
      <c r="A3" s="68"/>
      <c r="B3" s="65"/>
      <c r="C3" s="65"/>
      <c r="D3" s="65"/>
      <c r="E3" s="69" t="s">
        <v>14</v>
      </c>
      <c r="F3" s="70">
        <f t="shared" si="0"/>
        <v>0</v>
      </c>
      <c r="G3" s="70">
        <f t="shared" si="0"/>
        <v>0</v>
      </c>
      <c r="H3" s="70">
        <f t="shared" si="0"/>
        <v>0</v>
      </c>
      <c r="I3" s="70">
        <f t="shared" si="0"/>
        <v>0</v>
      </c>
      <c r="J3" s="71">
        <f t="shared" si="1"/>
        <v>0</v>
      </c>
      <c r="K3" s="71">
        <f t="shared" si="1"/>
        <v>0</v>
      </c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</row>
    <row r="4" spans="1:31" ht="12.75">
      <c r="A4" s="68" t="str">
        <f>IF(M8="large enterprise","large enterprise",P8)</f>
        <v>small enterprise</v>
      </c>
      <c r="B4" s="65"/>
      <c r="C4" s="65"/>
      <c r="D4" s="65"/>
      <c r="E4" s="69" t="s">
        <v>15</v>
      </c>
      <c r="F4" s="66">
        <f t="shared" si="0"/>
        <v>0</v>
      </c>
      <c r="G4" s="66">
        <f t="shared" si="0"/>
        <v>0</v>
      </c>
      <c r="H4" s="66">
        <f t="shared" si="0"/>
        <v>0</v>
      </c>
      <c r="I4" s="66">
        <f t="shared" si="0"/>
        <v>0</v>
      </c>
      <c r="J4" s="67">
        <f t="shared" si="1"/>
        <v>0</v>
      </c>
      <c r="K4" s="67">
        <f t="shared" si="1"/>
        <v>0</v>
      </c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</row>
    <row r="5" spans="1:31" ht="12.7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</row>
    <row r="6" spans="1:31" ht="12.75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</row>
    <row r="7" spans="1:31" ht="38.25">
      <c r="A7" s="72" t="s">
        <v>16</v>
      </c>
      <c r="B7" s="14" t="s">
        <v>17</v>
      </c>
      <c r="C7" s="14" t="s">
        <v>18</v>
      </c>
      <c r="D7" s="15" t="s">
        <v>19</v>
      </c>
      <c r="E7" s="15" t="s">
        <v>20</v>
      </c>
      <c r="F7" s="81" t="s">
        <v>21</v>
      </c>
      <c r="G7" s="81" t="s">
        <v>22</v>
      </c>
      <c r="H7" s="81" t="s">
        <v>23</v>
      </c>
      <c r="I7" s="81" t="s">
        <v>24</v>
      </c>
      <c r="J7" s="81" t="s">
        <v>25</v>
      </c>
      <c r="K7" s="81" t="s">
        <v>26</v>
      </c>
      <c r="L7" s="66" t="s">
        <v>27</v>
      </c>
      <c r="M7" s="69" t="s">
        <v>28</v>
      </c>
      <c r="N7" s="65" t="s">
        <v>91</v>
      </c>
      <c r="O7" s="65" t="s">
        <v>92</v>
      </c>
      <c r="P7" s="82" t="s">
        <v>186</v>
      </c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</row>
    <row r="8" spans="1:31" ht="12.75">
      <c r="A8" s="73" t="s">
        <v>29</v>
      </c>
      <c r="B8" s="28">
        <v>0</v>
      </c>
      <c r="C8" s="28">
        <v>0</v>
      </c>
      <c r="D8" s="28">
        <v>0</v>
      </c>
      <c r="E8" s="28">
        <v>0</v>
      </c>
      <c r="F8" s="83">
        <f aca="true" t="shared" si="2" ref="F8:I10">B8</f>
        <v>0</v>
      </c>
      <c r="G8" s="83">
        <f t="shared" si="2"/>
        <v>0</v>
      </c>
      <c r="H8" s="83">
        <f t="shared" si="2"/>
        <v>0</v>
      </c>
      <c r="I8" s="83">
        <f t="shared" si="2"/>
        <v>0</v>
      </c>
      <c r="J8" s="66" t="b">
        <f>AND(J2&lt;50000000,J3&lt;43000000,J4&lt;250)</f>
        <v>1</v>
      </c>
      <c r="K8" s="66" t="b">
        <f>AND(K2&lt;50000000,K3&lt;43000000,K4&lt;250)</f>
        <v>1</v>
      </c>
      <c r="L8" s="66" t="str">
        <f>IF(AND(J8=TRUE,K8=TRUE),"yes","no")</f>
        <v>yes</v>
      </c>
      <c r="M8" s="66" t="str">
        <f>IF(L13=FALSE,"large enterprise","small or medium-sized enterprise")</f>
        <v>small or medium-sized enterprise</v>
      </c>
      <c r="N8" s="65" t="str">
        <f>IF(AND(J4&lt;50,OR(J2&lt;10000000,J3&lt;10000000)),"small enterprise","medium-sized enterprise")</f>
        <v>small enterprise</v>
      </c>
      <c r="O8" s="65" t="str">
        <f>IF(AND(K4&lt;50,OR(K2&lt;10000000,K3&lt;10000000)),"small enterprise","medium-sized enterprise")</f>
        <v>small enterprise</v>
      </c>
      <c r="P8" s="65" t="str">
        <f>IF(AND(N8="small enterprise",O8="small enterprise"),"small enterprise","middle-sized enterprise")</f>
        <v>small enterprise</v>
      </c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</row>
    <row r="9" spans="1:31" ht="12.75">
      <c r="A9" s="73" t="s">
        <v>30</v>
      </c>
      <c r="B9" s="28">
        <v>0</v>
      </c>
      <c r="C9" s="28">
        <v>0</v>
      </c>
      <c r="D9" s="28">
        <v>0</v>
      </c>
      <c r="E9" s="28">
        <v>0</v>
      </c>
      <c r="F9" s="83">
        <f t="shared" si="2"/>
        <v>0</v>
      </c>
      <c r="G9" s="83">
        <f t="shared" si="2"/>
        <v>0</v>
      </c>
      <c r="H9" s="83">
        <f t="shared" si="2"/>
        <v>0</v>
      </c>
      <c r="I9" s="83">
        <f t="shared" si="2"/>
        <v>0</v>
      </c>
      <c r="J9" s="66" t="b">
        <f>AND(J3&lt;43000000,J4&lt;250)</f>
        <v>1</v>
      </c>
      <c r="K9" s="66" t="b">
        <f>AND(K3&lt;43000000,K4&lt;250)</f>
        <v>1</v>
      </c>
      <c r="L9" s="66" t="str">
        <f>IF(AND(J9=TRUE,K9=TRUE),"yes","no")</f>
        <v>yes</v>
      </c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</row>
    <row r="10" spans="1:31" ht="12.75">
      <c r="A10" s="73" t="s">
        <v>31</v>
      </c>
      <c r="B10" s="29">
        <v>0</v>
      </c>
      <c r="C10" s="29">
        <v>0</v>
      </c>
      <c r="D10" s="29">
        <v>0</v>
      </c>
      <c r="E10" s="29">
        <v>0</v>
      </c>
      <c r="F10" s="66">
        <f t="shared" si="2"/>
        <v>0</v>
      </c>
      <c r="G10" s="66">
        <f t="shared" si="2"/>
        <v>0</v>
      </c>
      <c r="H10" s="66">
        <f t="shared" si="2"/>
        <v>0</v>
      </c>
      <c r="I10" s="66">
        <f t="shared" si="2"/>
        <v>0</v>
      </c>
      <c r="J10" s="66" t="b">
        <f>AND(J2&lt;50000000,J4&lt;250)</f>
        <v>1</v>
      </c>
      <c r="K10" s="66" t="b">
        <f>AND(K2&lt;50000000,K4&lt;250)</f>
        <v>1</v>
      </c>
      <c r="L10" s="66" t="str">
        <f>IF(AND(J10=TRUE,K10=TRUE),"yes","no")</f>
        <v>yes</v>
      </c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</row>
    <row r="11" spans="1:31" ht="12.75">
      <c r="A11" s="73" t="s">
        <v>32</v>
      </c>
      <c r="B11" s="29"/>
      <c r="C11" s="29"/>
      <c r="D11" s="29"/>
      <c r="E11" s="29"/>
      <c r="F11" s="66"/>
      <c r="G11" s="66"/>
      <c r="H11" s="66"/>
      <c r="I11" s="66"/>
      <c r="J11" s="66"/>
      <c r="K11" s="66"/>
      <c r="L11" s="66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</row>
    <row r="12" spans="1:31" ht="12.75">
      <c r="A12" s="74" t="s">
        <v>33</v>
      </c>
      <c r="B12" s="30"/>
      <c r="C12" s="30"/>
      <c r="D12" s="30"/>
      <c r="E12" s="30"/>
      <c r="F12" s="66"/>
      <c r="G12" s="66"/>
      <c r="H12" s="66"/>
      <c r="I12" s="66"/>
      <c r="J12" s="66"/>
      <c r="K12" s="66"/>
      <c r="L12" s="66" t="s">
        <v>204</v>
      </c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</row>
    <row r="13" spans="1:31" ht="12.75">
      <c r="A13" s="74" t="s">
        <v>34</v>
      </c>
      <c r="B13" s="31" t="s">
        <v>35</v>
      </c>
      <c r="C13" s="32"/>
      <c r="D13" s="32"/>
      <c r="E13" s="33"/>
      <c r="F13" s="66"/>
      <c r="G13" s="66"/>
      <c r="H13" s="66"/>
      <c r="I13" s="66"/>
      <c r="J13" s="66"/>
      <c r="K13" s="66"/>
      <c r="L13" s="66" t="b">
        <f>OR(L8="yes",L9="yes",L10="yes")</f>
        <v>1</v>
      </c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</row>
    <row r="14" spans="1:31" ht="12.75">
      <c r="A14" s="75" t="s">
        <v>36</v>
      </c>
      <c r="B14" s="34">
        <v>0</v>
      </c>
      <c r="C14" s="34">
        <v>0</v>
      </c>
      <c r="D14" s="34">
        <v>0</v>
      </c>
      <c r="E14" s="34">
        <v>0</v>
      </c>
      <c r="F14" s="66"/>
      <c r="G14" s="66"/>
      <c r="H14" s="66"/>
      <c r="I14" s="66"/>
      <c r="J14" s="66"/>
      <c r="K14" s="66"/>
      <c r="L14" s="66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</row>
    <row r="15" spans="1:31" ht="12.75">
      <c r="A15" s="76" t="s">
        <v>37</v>
      </c>
      <c r="B15" s="35">
        <v>0</v>
      </c>
      <c r="C15" s="35">
        <v>0</v>
      </c>
      <c r="D15" s="35">
        <v>0</v>
      </c>
      <c r="E15" s="35">
        <v>0</v>
      </c>
      <c r="F15" s="70">
        <f>IF(B14&gt;0.5,B15,B14*B15)</f>
        <v>0</v>
      </c>
      <c r="G15" s="70">
        <f>IF(C14&gt;0.5,C15,C14*C15)</f>
        <v>0</v>
      </c>
      <c r="H15" s="70">
        <f>IF(D14&gt;0.5,D15,D14*D15)</f>
        <v>0</v>
      </c>
      <c r="I15" s="70">
        <f>IF(E14&gt;0.5,E15,E14*E15)</f>
        <v>0</v>
      </c>
      <c r="J15" s="66"/>
      <c r="K15" s="66"/>
      <c r="L15" s="66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</row>
    <row r="16" spans="1:31" ht="12.75">
      <c r="A16" s="76" t="s">
        <v>38</v>
      </c>
      <c r="B16" s="35">
        <v>0</v>
      </c>
      <c r="C16" s="35">
        <v>0</v>
      </c>
      <c r="D16" s="35">
        <v>0</v>
      </c>
      <c r="E16" s="35">
        <v>0</v>
      </c>
      <c r="F16" s="70">
        <f>IF(B14&gt;0.5,B16,B14*B16)</f>
        <v>0</v>
      </c>
      <c r="G16" s="70">
        <f>IF(C14&gt;0.5,C16,C14*C16)</f>
        <v>0</v>
      </c>
      <c r="H16" s="70">
        <f>IF(D14&gt;0.5,D16,D14*D16)</f>
        <v>0</v>
      </c>
      <c r="I16" s="70">
        <f>IF(E15&gt;0.5,E16,E15*E16)</f>
        <v>0</v>
      </c>
      <c r="J16" s="66"/>
      <c r="K16" s="66"/>
      <c r="L16" s="66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</row>
    <row r="17" spans="1:31" ht="12.75">
      <c r="A17" s="76" t="s">
        <v>39</v>
      </c>
      <c r="B17" s="36">
        <v>0</v>
      </c>
      <c r="C17" s="36">
        <v>0</v>
      </c>
      <c r="D17" s="36">
        <v>0</v>
      </c>
      <c r="E17" s="36">
        <v>0</v>
      </c>
      <c r="F17" s="66">
        <f>IF(B14&gt;0.5,B17,B14*B17)</f>
        <v>0</v>
      </c>
      <c r="G17" s="66">
        <f>IF(C14&gt;0.5,C17,C14*C17)</f>
        <v>0</v>
      </c>
      <c r="H17" s="66">
        <f>IF(D14&gt;0.5,D17,D14*D17)</f>
        <v>0</v>
      </c>
      <c r="I17" s="66">
        <f>IF(E16&gt;0.5,E17,E16*E17)</f>
        <v>0</v>
      </c>
      <c r="J17" s="66"/>
      <c r="K17" s="66"/>
      <c r="L17" s="66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</row>
    <row r="18" spans="1:31" ht="12.75">
      <c r="A18" s="76" t="s">
        <v>40</v>
      </c>
      <c r="B18" s="36"/>
      <c r="C18" s="36"/>
      <c r="D18" s="36"/>
      <c r="E18" s="36"/>
      <c r="F18" s="66"/>
      <c r="G18" s="66"/>
      <c r="H18" s="66"/>
      <c r="I18" s="66"/>
      <c r="J18" s="66"/>
      <c r="K18" s="66"/>
      <c r="L18" s="66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</row>
    <row r="19" spans="1:31" ht="12.75">
      <c r="A19" s="74" t="s">
        <v>41</v>
      </c>
      <c r="B19" s="31" t="s">
        <v>42</v>
      </c>
      <c r="C19" s="32"/>
      <c r="D19" s="32"/>
      <c r="E19" s="33"/>
      <c r="F19" s="66"/>
      <c r="G19" s="66"/>
      <c r="H19" s="66"/>
      <c r="I19" s="66"/>
      <c r="J19" s="66"/>
      <c r="K19" s="66"/>
      <c r="L19" s="66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</row>
    <row r="20" spans="1:31" ht="12.75">
      <c r="A20" s="75" t="s">
        <v>43</v>
      </c>
      <c r="B20" s="34">
        <v>0</v>
      </c>
      <c r="C20" s="34">
        <v>0</v>
      </c>
      <c r="D20" s="34">
        <v>0</v>
      </c>
      <c r="E20" s="34">
        <v>0</v>
      </c>
      <c r="F20" s="66"/>
      <c r="G20" s="66"/>
      <c r="H20" s="66"/>
      <c r="I20" s="66"/>
      <c r="J20" s="66"/>
      <c r="K20" s="66"/>
      <c r="L20" s="66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</row>
    <row r="21" spans="1:31" ht="12.75">
      <c r="A21" s="76" t="s">
        <v>44</v>
      </c>
      <c r="B21" s="35">
        <v>0</v>
      </c>
      <c r="C21" s="35">
        <v>0</v>
      </c>
      <c r="D21" s="35">
        <v>0</v>
      </c>
      <c r="E21" s="35">
        <v>0</v>
      </c>
      <c r="F21" s="70">
        <f>IF(B20&gt;0.5,B21,B20*B21)</f>
        <v>0</v>
      </c>
      <c r="G21" s="70">
        <f>IF(C20&gt;0.5,C21,C20*C21)</f>
        <v>0</v>
      </c>
      <c r="H21" s="70">
        <f>IF(D20&gt;0.5,D21,D20*D21)</f>
        <v>0</v>
      </c>
      <c r="I21" s="70">
        <f>IF(E20&gt;0.5,E21,E20*E21)</f>
        <v>0</v>
      </c>
      <c r="J21" s="66"/>
      <c r="K21" s="66"/>
      <c r="L21" s="66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</row>
    <row r="22" spans="1:31" ht="12.75">
      <c r="A22" s="76" t="s">
        <v>45</v>
      </c>
      <c r="B22" s="35">
        <v>0</v>
      </c>
      <c r="C22" s="35">
        <v>0</v>
      </c>
      <c r="D22" s="35">
        <v>0</v>
      </c>
      <c r="E22" s="35">
        <v>0</v>
      </c>
      <c r="F22" s="70">
        <f>IF(B20&gt;0.5,B22,B20*B22)</f>
        <v>0</v>
      </c>
      <c r="G22" s="70">
        <f>IF(C20&gt;0.5,C22,C20*C22)</f>
        <v>0</v>
      </c>
      <c r="H22" s="70">
        <f>IF(D20&gt;0.5,D22,D20*D22)</f>
        <v>0</v>
      </c>
      <c r="I22" s="70">
        <f>IF(E20&gt;0.5,E22,E20*E22)</f>
        <v>0</v>
      </c>
      <c r="J22" s="66"/>
      <c r="K22" s="66"/>
      <c r="L22" s="66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</row>
    <row r="23" spans="1:31" ht="12.75">
      <c r="A23" s="76" t="s">
        <v>46</v>
      </c>
      <c r="B23" s="36">
        <v>0</v>
      </c>
      <c r="C23" s="36">
        <v>0</v>
      </c>
      <c r="D23" s="36">
        <v>0</v>
      </c>
      <c r="E23" s="36">
        <v>0</v>
      </c>
      <c r="F23" s="66">
        <f>IF(B20&gt;0.5,B23,B20*B23)</f>
        <v>0</v>
      </c>
      <c r="G23" s="66">
        <f>IF(C20&gt;0.5,C23,C20*C23)</f>
        <v>0</v>
      </c>
      <c r="H23" s="66">
        <f>IF(D20&gt;0.5,D23,D20*D23)</f>
        <v>0</v>
      </c>
      <c r="I23" s="66">
        <f>IF(E20&gt;0.5,E23,E20*E23)</f>
        <v>0</v>
      </c>
      <c r="J23" s="66"/>
      <c r="K23" s="66"/>
      <c r="L23" s="66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</row>
    <row r="24" spans="1:31" ht="12.75">
      <c r="A24" s="76" t="s">
        <v>47</v>
      </c>
      <c r="B24" s="36"/>
      <c r="C24" s="36"/>
      <c r="D24" s="36"/>
      <c r="E24" s="36"/>
      <c r="F24" s="66"/>
      <c r="G24" s="66"/>
      <c r="H24" s="66"/>
      <c r="I24" s="66"/>
      <c r="J24" s="66"/>
      <c r="K24" s="66"/>
      <c r="L24" s="66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</row>
    <row r="25" spans="1:31" ht="12.75">
      <c r="A25" s="74" t="s">
        <v>48</v>
      </c>
      <c r="B25" s="31" t="s">
        <v>49</v>
      </c>
      <c r="C25" s="32"/>
      <c r="D25" s="32"/>
      <c r="E25" s="33"/>
      <c r="F25" s="66"/>
      <c r="G25" s="66"/>
      <c r="H25" s="66"/>
      <c r="I25" s="66"/>
      <c r="J25" s="66"/>
      <c r="K25" s="66"/>
      <c r="L25" s="66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</row>
    <row r="26" spans="1:31" ht="12.75">
      <c r="A26" s="75" t="s">
        <v>50</v>
      </c>
      <c r="B26" s="34">
        <v>0</v>
      </c>
      <c r="C26" s="34">
        <v>0</v>
      </c>
      <c r="D26" s="34">
        <v>0</v>
      </c>
      <c r="E26" s="34">
        <v>0</v>
      </c>
      <c r="F26" s="66"/>
      <c r="G26" s="66"/>
      <c r="H26" s="66"/>
      <c r="I26" s="66"/>
      <c r="J26" s="66"/>
      <c r="K26" s="66"/>
      <c r="L26" s="66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</row>
    <row r="27" spans="1:31" ht="12.75">
      <c r="A27" s="76" t="s">
        <v>51</v>
      </c>
      <c r="B27" s="35">
        <v>0</v>
      </c>
      <c r="C27" s="35">
        <v>0</v>
      </c>
      <c r="D27" s="35">
        <v>0</v>
      </c>
      <c r="E27" s="35">
        <v>0</v>
      </c>
      <c r="F27" s="70">
        <f>IF(B26&gt;0.5,B27,B26*B27)</f>
        <v>0</v>
      </c>
      <c r="G27" s="70">
        <f>IF(C26&gt;0.5,C27,C26*C27)</f>
        <v>0</v>
      </c>
      <c r="H27" s="70">
        <f>IF(D26&gt;0.5,D27,D26*D27)</f>
        <v>0</v>
      </c>
      <c r="I27" s="70">
        <f>IF(E26&gt;0.5,E27,E26*E27)</f>
        <v>0</v>
      </c>
      <c r="J27" s="66"/>
      <c r="K27" s="66"/>
      <c r="L27" s="66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</row>
    <row r="28" spans="1:31" ht="12.75">
      <c r="A28" s="76" t="s">
        <v>52</v>
      </c>
      <c r="B28" s="35">
        <v>0</v>
      </c>
      <c r="C28" s="35">
        <v>0</v>
      </c>
      <c r="D28" s="35">
        <v>0</v>
      </c>
      <c r="E28" s="35">
        <v>0</v>
      </c>
      <c r="F28" s="70">
        <f>IF(B26&gt;0.5,B28,B26*B28)</f>
        <v>0</v>
      </c>
      <c r="G28" s="70">
        <f>IF(C26&gt;0.5,C28,C26*C28)</f>
        <v>0</v>
      </c>
      <c r="H28" s="70">
        <f>IF(D26&gt;0.5,D28,D26*D28)</f>
        <v>0</v>
      </c>
      <c r="I28" s="70">
        <f>IF(E26&gt;0.5,E28,E26*E28)</f>
        <v>0</v>
      </c>
      <c r="J28" s="66"/>
      <c r="K28" s="66"/>
      <c r="L28" s="66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</row>
    <row r="29" spans="1:31" ht="12.75">
      <c r="A29" s="76" t="s">
        <v>53</v>
      </c>
      <c r="B29" s="36">
        <v>0</v>
      </c>
      <c r="C29" s="36">
        <v>0</v>
      </c>
      <c r="D29" s="36">
        <v>0</v>
      </c>
      <c r="E29" s="36">
        <v>0</v>
      </c>
      <c r="F29" s="66">
        <f>IF(B26&gt;0.5,B29,B26*B29)</f>
        <v>0</v>
      </c>
      <c r="G29" s="66">
        <f>IF(C26&gt;0.5,C29,C26*C29)</f>
        <v>0</v>
      </c>
      <c r="H29" s="66">
        <f>IF(D26&gt;0.5,D29,D26*D29)</f>
        <v>0</v>
      </c>
      <c r="I29" s="66">
        <f>IF(E26&gt;0.5,E29,E26*E29)</f>
        <v>0</v>
      </c>
      <c r="J29" s="66"/>
      <c r="K29" s="66"/>
      <c r="L29" s="66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</row>
    <row r="30" spans="1:31" ht="12.75">
      <c r="A30" s="76" t="s">
        <v>54</v>
      </c>
      <c r="B30" s="36"/>
      <c r="C30" s="36"/>
      <c r="D30" s="36"/>
      <c r="E30" s="36"/>
      <c r="F30" s="66"/>
      <c r="G30" s="66"/>
      <c r="H30" s="66"/>
      <c r="I30" s="66"/>
      <c r="J30" s="66"/>
      <c r="K30" s="66"/>
      <c r="L30" s="66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</row>
    <row r="31" spans="1:31" ht="12.75">
      <c r="A31" s="74" t="s">
        <v>55</v>
      </c>
      <c r="B31" s="62" t="s">
        <v>56</v>
      </c>
      <c r="C31" s="63"/>
      <c r="D31" s="63"/>
      <c r="E31" s="64"/>
      <c r="F31" s="66"/>
      <c r="G31" s="66"/>
      <c r="H31" s="66"/>
      <c r="I31" s="66"/>
      <c r="J31" s="66"/>
      <c r="K31" s="66"/>
      <c r="L31" s="66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</row>
    <row r="32" spans="1:31" ht="12.75">
      <c r="A32" s="75" t="s">
        <v>57</v>
      </c>
      <c r="B32" s="34">
        <v>0</v>
      </c>
      <c r="C32" s="34">
        <v>0</v>
      </c>
      <c r="D32" s="34">
        <v>0</v>
      </c>
      <c r="E32" s="34">
        <v>0</v>
      </c>
      <c r="F32" s="66"/>
      <c r="G32" s="66"/>
      <c r="H32" s="66"/>
      <c r="I32" s="66"/>
      <c r="J32" s="66"/>
      <c r="K32" s="66"/>
      <c r="L32" s="66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</row>
    <row r="33" spans="1:31" ht="12.75">
      <c r="A33" s="76" t="s">
        <v>58</v>
      </c>
      <c r="B33" s="35">
        <v>0</v>
      </c>
      <c r="C33" s="35">
        <v>0</v>
      </c>
      <c r="D33" s="35">
        <v>0</v>
      </c>
      <c r="E33" s="35">
        <v>0</v>
      </c>
      <c r="F33" s="70">
        <f>IF(B32&gt;0.5,B33,B32*B33)</f>
        <v>0</v>
      </c>
      <c r="G33" s="70">
        <f>IF(C32&gt;0.5,C33,C32*C33)</f>
        <v>0</v>
      </c>
      <c r="H33" s="70">
        <f>IF(D32&gt;0.5,D33,D32*D33)</f>
        <v>0</v>
      </c>
      <c r="I33" s="70">
        <f>IF(E32&gt;0.5,E33,E32*E33)</f>
        <v>0</v>
      </c>
      <c r="J33" s="66"/>
      <c r="K33" s="66"/>
      <c r="L33" s="66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</row>
    <row r="34" spans="1:31" ht="12.75">
      <c r="A34" s="76" t="s">
        <v>59</v>
      </c>
      <c r="B34" s="35">
        <v>0</v>
      </c>
      <c r="C34" s="35">
        <v>0</v>
      </c>
      <c r="D34" s="35">
        <v>0</v>
      </c>
      <c r="E34" s="35">
        <v>0</v>
      </c>
      <c r="F34" s="70">
        <f>IF(B32&gt;0.5,B34,B32*B34)</f>
        <v>0</v>
      </c>
      <c r="G34" s="70">
        <f>IF(C32&gt;0.5,C34,C32*C34)</f>
        <v>0</v>
      </c>
      <c r="H34" s="70">
        <f>IF(D32&gt;0.5,D34,D32*D34)</f>
        <v>0</v>
      </c>
      <c r="I34" s="70">
        <f>IF(E32&gt;0.5,E34,E32*E34)</f>
        <v>0</v>
      </c>
      <c r="J34" s="66"/>
      <c r="K34" s="66"/>
      <c r="L34" s="66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</row>
    <row r="35" spans="1:31" ht="12.75">
      <c r="A35" s="76" t="s">
        <v>60</v>
      </c>
      <c r="B35" s="36">
        <v>0</v>
      </c>
      <c r="C35" s="36">
        <v>0</v>
      </c>
      <c r="D35" s="36">
        <v>0</v>
      </c>
      <c r="E35" s="36">
        <v>0</v>
      </c>
      <c r="F35" s="66">
        <f>IF(B32&gt;0.5,B35,B32*B35)</f>
        <v>0</v>
      </c>
      <c r="G35" s="66">
        <f>IF(C32&gt;0.5,C35,C32*C35)</f>
        <v>0</v>
      </c>
      <c r="H35" s="66">
        <f>IF(D32&gt;0.5,D35,D32*D35)</f>
        <v>0</v>
      </c>
      <c r="I35" s="66">
        <f>IF(E32&gt;0.5,E35,E32*E35)</f>
        <v>0</v>
      </c>
      <c r="J35" s="66"/>
      <c r="K35" s="66"/>
      <c r="L35" s="66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</row>
    <row r="36" spans="1:31" ht="12.75">
      <c r="A36" s="76" t="s">
        <v>61</v>
      </c>
      <c r="B36" s="36"/>
      <c r="C36" s="36"/>
      <c r="D36" s="36"/>
      <c r="E36" s="36"/>
      <c r="F36" s="66"/>
      <c r="G36" s="66"/>
      <c r="H36" s="66"/>
      <c r="I36" s="66"/>
      <c r="J36" s="66"/>
      <c r="K36" s="66"/>
      <c r="L36" s="66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</row>
    <row r="37" spans="1:31" ht="12.75">
      <c r="A37" s="77" t="s">
        <v>62</v>
      </c>
      <c r="B37" s="37"/>
      <c r="C37" s="37"/>
      <c r="D37" s="37"/>
      <c r="E37" s="37"/>
      <c r="F37" s="66"/>
      <c r="G37" s="66"/>
      <c r="H37" s="66"/>
      <c r="I37" s="66"/>
      <c r="J37" s="66"/>
      <c r="K37" s="66"/>
      <c r="L37" s="66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</row>
    <row r="38" spans="1:12" ht="42.75" customHeight="1">
      <c r="A38" s="78" t="s">
        <v>63</v>
      </c>
      <c r="B38" s="38" t="s">
        <v>64</v>
      </c>
      <c r="C38" s="39"/>
      <c r="D38" s="39"/>
      <c r="E38" s="40"/>
      <c r="F38" s="24"/>
      <c r="G38" s="24"/>
      <c r="H38" s="24"/>
      <c r="I38" s="24"/>
      <c r="J38" s="24"/>
      <c r="K38" s="24"/>
      <c r="L38" s="24"/>
    </row>
    <row r="39" spans="1:12" ht="12.75">
      <c r="A39" s="79" t="s">
        <v>65</v>
      </c>
      <c r="B39" s="41">
        <v>0</v>
      </c>
      <c r="C39" s="41">
        <v>0</v>
      </c>
      <c r="D39" s="41">
        <v>0</v>
      </c>
      <c r="E39" s="41">
        <v>0</v>
      </c>
      <c r="F39" s="24"/>
      <c r="G39" s="24"/>
      <c r="H39" s="24"/>
      <c r="I39" s="24"/>
      <c r="J39" s="24"/>
      <c r="K39" s="24"/>
      <c r="L39" s="24"/>
    </row>
    <row r="40" spans="1:12" ht="12.75">
      <c r="A40" s="80" t="s">
        <v>66</v>
      </c>
      <c r="B40" s="42">
        <v>0</v>
      </c>
      <c r="C40" s="42">
        <v>0</v>
      </c>
      <c r="D40" s="42">
        <v>0</v>
      </c>
      <c r="E40" s="42">
        <v>0</v>
      </c>
      <c r="F40" s="25">
        <f>IF(B39&gt;0.5,B40,B39*B40)</f>
        <v>0</v>
      </c>
      <c r="G40" s="25">
        <f>IF(C39&gt;0.5,C40,C39*C40)</f>
        <v>0</v>
      </c>
      <c r="H40" s="25">
        <f>IF(D39&gt;0.5,D40,D39*D40)</f>
        <v>0</v>
      </c>
      <c r="I40" s="25">
        <f>IF(E39&gt;0.5,E40,E39*E40)</f>
        <v>0</v>
      </c>
      <c r="J40" s="24"/>
      <c r="K40" s="24"/>
      <c r="L40" s="24"/>
    </row>
    <row r="41" spans="1:12" ht="12.75">
      <c r="A41" s="80" t="s">
        <v>67</v>
      </c>
      <c r="B41" s="42">
        <v>0</v>
      </c>
      <c r="C41" s="42">
        <v>0</v>
      </c>
      <c r="D41" s="42">
        <v>0</v>
      </c>
      <c r="E41" s="42">
        <v>0</v>
      </c>
      <c r="F41" s="25">
        <f>IF(B39&gt;0.5,B41,B39*B41)</f>
        <v>0</v>
      </c>
      <c r="G41" s="25">
        <f>IF(C39&gt;0.5,C41,C39*C41)</f>
        <v>0</v>
      </c>
      <c r="H41" s="25">
        <f>IF(D39&gt;0.5,D41,D39*D41)</f>
        <v>0</v>
      </c>
      <c r="I41" s="25">
        <f>IF(E39&gt;0.5,E41,E39*E41)</f>
        <v>0</v>
      </c>
      <c r="J41" s="24"/>
      <c r="K41" s="24"/>
      <c r="L41" s="24"/>
    </row>
    <row r="42" spans="1:12" ht="12.75">
      <c r="A42" s="80" t="s">
        <v>68</v>
      </c>
      <c r="B42" s="43">
        <v>0</v>
      </c>
      <c r="C42" s="43">
        <v>0</v>
      </c>
      <c r="D42" s="43">
        <v>0</v>
      </c>
      <c r="E42" s="43">
        <v>0</v>
      </c>
      <c r="F42" s="24">
        <f>IF(B39&gt;0.5,B42,B39*B42)</f>
        <v>0</v>
      </c>
      <c r="G42" s="24">
        <f>IF(C39&gt;0.5,C42,C39*C42)</f>
        <v>0</v>
      </c>
      <c r="H42" s="24">
        <f>IF(D39&gt;0.5,D42,D39*D42)</f>
        <v>0</v>
      </c>
      <c r="I42" s="24">
        <f>IF(E39&gt;0.5,E42,E39*E42)</f>
        <v>0</v>
      </c>
      <c r="J42" s="24"/>
      <c r="K42" s="24"/>
      <c r="L42" s="24"/>
    </row>
    <row r="43" spans="1:12" ht="12.75">
      <c r="A43" s="80" t="s">
        <v>69</v>
      </c>
      <c r="B43" s="43"/>
      <c r="C43" s="43"/>
      <c r="D43" s="43"/>
      <c r="E43" s="43"/>
      <c r="F43" s="24"/>
      <c r="G43" s="24"/>
      <c r="H43" s="24"/>
      <c r="I43" s="24"/>
      <c r="J43" s="24"/>
      <c r="K43" s="24"/>
      <c r="L43" s="24"/>
    </row>
    <row r="44" spans="1:12" ht="38.25">
      <c r="A44" s="78" t="s">
        <v>70</v>
      </c>
      <c r="B44" s="38" t="s">
        <v>71</v>
      </c>
      <c r="C44" s="39"/>
      <c r="D44" s="39"/>
      <c r="E44" s="40"/>
      <c r="F44" s="24"/>
      <c r="G44" s="24"/>
      <c r="H44" s="24"/>
      <c r="I44" s="24"/>
      <c r="J44" s="24"/>
      <c r="K44" s="24"/>
      <c r="L44" s="24"/>
    </row>
    <row r="45" spans="1:12" ht="12.75">
      <c r="A45" s="79" t="s">
        <v>72</v>
      </c>
      <c r="B45" s="41">
        <v>0</v>
      </c>
      <c r="C45" s="41">
        <v>0</v>
      </c>
      <c r="D45" s="41">
        <v>0</v>
      </c>
      <c r="E45" s="41">
        <v>0</v>
      </c>
      <c r="F45" s="24"/>
      <c r="G45" s="24"/>
      <c r="H45" s="24"/>
      <c r="I45" s="24"/>
      <c r="J45" s="24"/>
      <c r="K45" s="24"/>
      <c r="L45" s="24"/>
    </row>
    <row r="46" spans="1:12" ht="12.75">
      <c r="A46" s="80" t="s">
        <v>73</v>
      </c>
      <c r="B46" s="42">
        <v>0</v>
      </c>
      <c r="C46" s="42">
        <v>0</v>
      </c>
      <c r="D46" s="42">
        <v>0</v>
      </c>
      <c r="E46" s="42">
        <v>0</v>
      </c>
      <c r="F46" s="25">
        <f>IF(B45&gt;0.5,B46,B45*B46)</f>
        <v>0</v>
      </c>
      <c r="G46" s="25">
        <f>IF(C45&gt;0.5,C46,C45*C46)</f>
        <v>0</v>
      </c>
      <c r="H46" s="25">
        <f>IF(D45&gt;0.5,D46,D45*D46)</f>
        <v>0</v>
      </c>
      <c r="I46" s="25">
        <f>IF(E45&gt;0.5,E46,E45*E46)</f>
        <v>0</v>
      </c>
      <c r="J46" s="24"/>
      <c r="K46" s="24"/>
      <c r="L46" s="24"/>
    </row>
    <row r="47" spans="1:12" ht="12.75">
      <c r="A47" s="80" t="s">
        <v>74</v>
      </c>
      <c r="B47" s="42">
        <v>0</v>
      </c>
      <c r="C47" s="42">
        <v>0</v>
      </c>
      <c r="D47" s="42">
        <v>0</v>
      </c>
      <c r="E47" s="42">
        <v>0</v>
      </c>
      <c r="F47" s="25">
        <f>IF(B45&gt;0.5,B47,B45*B47)</f>
        <v>0</v>
      </c>
      <c r="G47" s="25">
        <f>IF(C45&gt;0.5,C47,C45*C47)</f>
        <v>0</v>
      </c>
      <c r="H47" s="25">
        <f>IF(D45&gt;0.5,D47,D45*D47)</f>
        <v>0</v>
      </c>
      <c r="I47" s="25">
        <f>IF(E45&gt;0.5,E47,E45*E47)</f>
        <v>0</v>
      </c>
      <c r="J47" s="24"/>
      <c r="K47" s="24"/>
      <c r="L47" s="24"/>
    </row>
    <row r="48" spans="1:12" ht="12.75">
      <c r="A48" s="80" t="s">
        <v>75</v>
      </c>
      <c r="B48" s="43">
        <v>0</v>
      </c>
      <c r="C48" s="43">
        <v>0</v>
      </c>
      <c r="D48" s="43">
        <v>0</v>
      </c>
      <c r="E48" s="43">
        <v>0</v>
      </c>
      <c r="F48" s="24">
        <f>IF(B45&gt;0.5,B48,B45*B48)</f>
        <v>0</v>
      </c>
      <c r="G48" s="24">
        <f>IF(C45&gt;0.5,C48,C45*C48)</f>
        <v>0</v>
      </c>
      <c r="H48" s="24">
        <f>IF(D45&gt;0.5,D48,D45*D48)</f>
        <v>0</v>
      </c>
      <c r="I48" s="24">
        <f>IF(E45&gt;0.5,E48,E45*E48)</f>
        <v>0</v>
      </c>
      <c r="J48" s="24"/>
      <c r="K48" s="24"/>
      <c r="L48" s="24"/>
    </row>
    <row r="49" spans="1:12" ht="12.75">
      <c r="A49" s="80" t="s">
        <v>76</v>
      </c>
      <c r="B49" s="43"/>
      <c r="C49" s="43"/>
      <c r="D49" s="43"/>
      <c r="E49" s="43"/>
      <c r="F49" s="24"/>
      <c r="G49" s="24"/>
      <c r="H49" s="24"/>
      <c r="I49" s="24"/>
      <c r="J49" s="24"/>
      <c r="K49" s="24"/>
      <c r="L49" s="24"/>
    </row>
    <row r="50" spans="1:12" ht="38.25">
      <c r="A50" s="78" t="s">
        <v>77</v>
      </c>
      <c r="B50" s="38" t="s">
        <v>78</v>
      </c>
      <c r="C50" s="39"/>
      <c r="D50" s="39"/>
      <c r="E50" s="40"/>
      <c r="F50" s="24"/>
      <c r="G50" s="24"/>
      <c r="H50" s="24"/>
      <c r="I50" s="24"/>
      <c r="J50" s="24"/>
      <c r="K50" s="24"/>
      <c r="L50" s="24"/>
    </row>
    <row r="51" spans="1:12" ht="12.75">
      <c r="A51" s="79" t="s">
        <v>79</v>
      </c>
      <c r="B51" s="41">
        <v>0</v>
      </c>
      <c r="C51" s="41">
        <v>0</v>
      </c>
      <c r="D51" s="41">
        <v>0</v>
      </c>
      <c r="E51" s="41">
        <v>0</v>
      </c>
      <c r="F51" s="24"/>
      <c r="G51" s="24"/>
      <c r="H51" s="24"/>
      <c r="I51" s="24"/>
      <c r="J51" s="24"/>
      <c r="K51" s="24"/>
      <c r="L51" s="24"/>
    </row>
    <row r="52" spans="1:12" ht="12.75">
      <c r="A52" s="80" t="s">
        <v>80</v>
      </c>
      <c r="B52" s="42">
        <v>0</v>
      </c>
      <c r="C52" s="42">
        <v>0</v>
      </c>
      <c r="D52" s="42">
        <v>0</v>
      </c>
      <c r="E52" s="42">
        <v>0</v>
      </c>
      <c r="F52" s="25">
        <f>IF(B51&gt;0.5,B52,B51*B52)</f>
        <v>0</v>
      </c>
      <c r="G52" s="25">
        <f>IF(C51&gt;0.5,C52,C51*C52)</f>
        <v>0</v>
      </c>
      <c r="H52" s="25">
        <f>IF(D51&gt;0.5,D52,D51*D52)</f>
        <v>0</v>
      </c>
      <c r="I52" s="25">
        <f>IF(E51&gt;0.5,E52,E51*E52)</f>
        <v>0</v>
      </c>
      <c r="J52" s="24"/>
      <c r="K52" s="24"/>
      <c r="L52" s="24"/>
    </row>
    <row r="53" spans="1:12" ht="12.75">
      <c r="A53" s="80" t="s">
        <v>81</v>
      </c>
      <c r="B53" s="42">
        <v>0</v>
      </c>
      <c r="C53" s="42">
        <v>0</v>
      </c>
      <c r="D53" s="42">
        <v>0</v>
      </c>
      <c r="E53" s="42">
        <v>0</v>
      </c>
      <c r="F53" s="25">
        <f>IF(B51&gt;0.5,B53,B51*B53)</f>
        <v>0</v>
      </c>
      <c r="G53" s="25">
        <f>IF(C51&gt;0.5,C53,C51*C53)</f>
        <v>0</v>
      </c>
      <c r="H53" s="25">
        <f>IF(D51&gt;0.5,D53,D51*D53)</f>
        <v>0</v>
      </c>
      <c r="I53" s="25">
        <f>IF(E51&gt;0.5,E53,E51*E53)</f>
        <v>0</v>
      </c>
      <c r="J53" s="24"/>
      <c r="K53" s="24"/>
      <c r="L53" s="24"/>
    </row>
    <row r="54" spans="1:12" ht="12.75">
      <c r="A54" s="80" t="s">
        <v>82</v>
      </c>
      <c r="B54" s="43">
        <v>0</v>
      </c>
      <c r="C54" s="43">
        <v>0</v>
      </c>
      <c r="D54" s="43">
        <v>0</v>
      </c>
      <c r="E54" s="43">
        <v>0</v>
      </c>
      <c r="F54" s="24">
        <f>IF(B51&gt;0.5,B54,B51*B54)</f>
        <v>0</v>
      </c>
      <c r="G54" s="24">
        <f>IF(C51&gt;0.5,C54,C51*C54)</f>
        <v>0</v>
      </c>
      <c r="H54" s="24">
        <f>IF(D51&gt;0.5,D54,D51*D54)</f>
        <v>0</v>
      </c>
      <c r="I54" s="24">
        <f>IF(E51&gt;0.5,E54,E51*E54)</f>
        <v>0</v>
      </c>
      <c r="J54" s="24"/>
      <c r="K54" s="24"/>
      <c r="L54" s="24"/>
    </row>
    <row r="55" spans="1:12" ht="12.75">
      <c r="A55" s="80" t="s">
        <v>83</v>
      </c>
      <c r="B55" s="43"/>
      <c r="C55" s="43"/>
      <c r="D55" s="43"/>
      <c r="E55" s="43"/>
      <c r="F55" s="24"/>
      <c r="G55" s="24"/>
      <c r="H55" s="24"/>
      <c r="I55" s="24"/>
      <c r="J55" s="24"/>
      <c r="K55" s="24"/>
      <c r="L55" s="24"/>
    </row>
    <row r="56" spans="1:12" ht="38.25">
      <c r="A56" s="78" t="s">
        <v>84</v>
      </c>
      <c r="B56" s="38" t="s">
        <v>85</v>
      </c>
      <c r="C56" s="39"/>
      <c r="D56" s="39"/>
      <c r="E56" s="40"/>
      <c r="F56" s="24"/>
      <c r="G56" s="24"/>
      <c r="H56" s="24"/>
      <c r="I56" s="24"/>
      <c r="J56" s="24"/>
      <c r="K56" s="24"/>
      <c r="L56" s="24"/>
    </row>
    <row r="57" spans="1:12" ht="12.75">
      <c r="A57" s="79" t="s">
        <v>86</v>
      </c>
      <c r="B57" s="41">
        <v>0</v>
      </c>
      <c r="C57" s="41">
        <v>0</v>
      </c>
      <c r="D57" s="41">
        <v>0</v>
      </c>
      <c r="E57" s="41">
        <v>0</v>
      </c>
      <c r="F57" s="24"/>
      <c r="G57" s="24"/>
      <c r="H57" s="24"/>
      <c r="I57" s="24"/>
      <c r="J57" s="24"/>
      <c r="K57" s="24"/>
      <c r="L57" s="24"/>
    </row>
    <row r="58" spans="1:12" ht="12.75">
      <c r="A58" s="80" t="s">
        <v>87</v>
      </c>
      <c r="B58" s="42">
        <v>0</v>
      </c>
      <c r="C58" s="42">
        <v>0</v>
      </c>
      <c r="D58" s="42">
        <v>0</v>
      </c>
      <c r="E58" s="42">
        <v>0</v>
      </c>
      <c r="F58" s="25">
        <f>IF(B57&gt;0.5,B58,B57*B58)</f>
        <v>0</v>
      </c>
      <c r="G58" s="25">
        <f>IF(C57&gt;0.5,C58,C57*C58)</f>
        <v>0</v>
      </c>
      <c r="H58" s="25">
        <f>IF(D57&gt;0.5,D58,D57*D58)</f>
        <v>0</v>
      </c>
      <c r="I58" s="25">
        <f>IF(E57&gt;0.5,E58,E57*E58)</f>
        <v>0</v>
      </c>
      <c r="J58" s="24"/>
      <c r="K58" s="24"/>
      <c r="L58" s="24"/>
    </row>
    <row r="59" spans="1:12" ht="12.75">
      <c r="A59" s="80" t="s">
        <v>88</v>
      </c>
      <c r="B59" s="42">
        <v>0</v>
      </c>
      <c r="C59" s="42">
        <v>0</v>
      </c>
      <c r="D59" s="42">
        <v>0</v>
      </c>
      <c r="E59" s="42">
        <v>0</v>
      </c>
      <c r="F59" s="25">
        <f>IF(B57&gt;0.5,B59,B57*B59)</f>
        <v>0</v>
      </c>
      <c r="G59" s="25">
        <f>IF(C57&gt;0.5,C59,C57*C59)</f>
        <v>0</v>
      </c>
      <c r="H59" s="25">
        <f>IF(D57&gt;0.5,D59,D57*D59)</f>
        <v>0</v>
      </c>
      <c r="I59" s="25">
        <f>IF(E57&gt;0.5,E59,E57*E59)</f>
        <v>0</v>
      </c>
      <c r="J59" s="24"/>
      <c r="K59" s="24"/>
      <c r="L59" s="24"/>
    </row>
    <row r="60" spans="1:12" ht="12.75">
      <c r="A60" s="80" t="s">
        <v>89</v>
      </c>
      <c r="B60" s="43">
        <v>0</v>
      </c>
      <c r="C60" s="43">
        <v>0</v>
      </c>
      <c r="D60" s="43">
        <v>0</v>
      </c>
      <c r="E60" s="43">
        <v>0</v>
      </c>
      <c r="F60" s="24">
        <f>IF(B57&gt;0.5,B60,B57*B60)</f>
        <v>0</v>
      </c>
      <c r="G60" s="24">
        <f>IF(C57&gt;0.5,C60,C57*C60)</f>
        <v>0</v>
      </c>
      <c r="H60" s="24">
        <f>IF(D57&gt;0.5,D60,D57*D60)</f>
        <v>0</v>
      </c>
      <c r="I60" s="24">
        <f>IF(E57&gt;0.5,E60,E57*E60)</f>
        <v>0</v>
      </c>
      <c r="J60" s="24"/>
      <c r="K60" s="24"/>
      <c r="L60" s="24"/>
    </row>
    <row r="61" spans="1:12" ht="12.75">
      <c r="A61" s="80" t="s">
        <v>90</v>
      </c>
      <c r="B61" s="43"/>
      <c r="C61" s="43"/>
      <c r="D61" s="43"/>
      <c r="E61" s="43"/>
      <c r="F61" s="24"/>
      <c r="G61" s="24"/>
      <c r="H61" s="24"/>
      <c r="I61" s="24"/>
      <c r="J61" s="24"/>
      <c r="K61" s="24"/>
      <c r="L61" s="24"/>
    </row>
    <row r="63" ht="12.75" hidden="1"/>
    <row r="64" ht="12.75" hidden="1">
      <c r="A64" s="23" t="s">
        <v>193</v>
      </c>
    </row>
    <row r="65" ht="12.75" hidden="1">
      <c r="A65" t="s">
        <v>198</v>
      </c>
    </row>
    <row r="66" ht="12.75" hidden="1">
      <c r="A66" t="s">
        <v>194</v>
      </c>
    </row>
    <row r="67" ht="12.75" hidden="1">
      <c r="A67" t="s">
        <v>195</v>
      </c>
    </row>
    <row r="68" ht="12.75" hidden="1">
      <c r="A68" t="s">
        <v>196</v>
      </c>
    </row>
    <row r="69" ht="12.75" hidden="1">
      <c r="A69" t="s">
        <v>197</v>
      </c>
    </row>
    <row r="70" ht="12.75" hidden="1">
      <c r="A70" s="26" t="s">
        <v>192</v>
      </c>
    </row>
    <row r="71" ht="12.75" hidden="1">
      <c r="A71" s="27" t="s">
        <v>93</v>
      </c>
    </row>
    <row r="72" ht="12.75" hidden="1">
      <c r="A72" s="27" t="s">
        <v>191</v>
      </c>
    </row>
    <row r="73" ht="12.75" hidden="1">
      <c r="A73" s="27" t="s">
        <v>190</v>
      </c>
    </row>
  </sheetData>
  <sheetProtection password="CCC8" sheet="1" formatColumns="0" formatRows="0" selectLockedCells="1"/>
  <mergeCells count="1">
    <mergeCell ref="B31:E31"/>
  </mergeCells>
  <dataValidations count="5">
    <dataValidation type="whole" allowBlank="1" showInputMessage="1" showErrorMessage="1" errorTitle="Only numbers allowed!" error="Only numbers allowed!" sqref="B27:E29 B21:E23 B15:E17 B33:E35">
      <formula1>0</formula1>
      <formula2>1000000000000000000</formula2>
    </dataValidation>
    <dataValidation type="whole" allowBlank="1" showInputMessage="1" showErrorMessage="1" errorTitle="Only numbers allowed!" error="Only numbers allowed!" sqref="B8:E10">
      <formula1>0</formula1>
      <formula2>100000000000000</formula2>
    </dataValidation>
    <dataValidation type="whole" allowBlank="1" showInputMessage="1" showErrorMessage="1" errorTitle="Only numbers allowed!" error="Only numbers allowed!" sqref="B46:E48">
      <formula1>0</formula1>
      <formula2>1000000000000000</formula2>
    </dataValidation>
    <dataValidation type="whole" allowBlank="1" showInputMessage="1" showErrorMessage="1" sqref="B52:E54">
      <formula1>0</formula1>
      <formula2>100000000000000</formula2>
    </dataValidation>
    <dataValidation allowBlank="1" showInputMessage="1" showErrorMessage="1" errorTitle="Only numbers allowed!" error="Only numbers allowed!" sqref="B39:E42 B57:E60 B14:E14 B20:E20 B26:E26 B32:E32 B45:E45"/>
  </dataValidations>
  <printOptions/>
  <pageMargins left="0.25" right="0.25" top="0.75" bottom="0.75" header="0.3" footer="0.3"/>
  <pageSetup fitToHeight="1" fitToWidth="1" horizontalDpi="600" verticalDpi="600" orientation="landscape" paperSize="9" scale="54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zoomScalePageLayoutView="0" workbookViewId="0" topLeftCell="A1">
      <selection activeCell="A67" sqref="A67"/>
    </sheetView>
  </sheetViews>
  <sheetFormatPr defaultColWidth="9.140625" defaultRowHeight="12.75"/>
  <cols>
    <col min="1" max="1" width="65.28125" style="0" customWidth="1"/>
    <col min="2" max="2" width="9.140625" style="0" bestFit="1" customWidth="1"/>
    <col min="3" max="3" width="9.8515625" style="0" bestFit="1" customWidth="1"/>
    <col min="4" max="4" width="16.8515625" style="0" customWidth="1"/>
    <col min="5" max="5" width="16.8515625" style="0" bestFit="1" customWidth="1"/>
    <col min="6" max="6" width="11.8515625" style="0" customWidth="1"/>
    <col min="7" max="7" width="12.7109375" style="0" customWidth="1"/>
    <col min="8" max="9" width="12.8515625" style="0" bestFit="1" customWidth="1"/>
    <col min="10" max="10" width="10.28125" style="0" customWidth="1"/>
    <col min="11" max="11" width="13.00390625" style="0" customWidth="1"/>
    <col min="12" max="12" width="6.28125" style="0" bestFit="1" customWidth="1"/>
    <col min="13" max="13" width="30.28125" style="0" bestFit="1" customWidth="1"/>
    <col min="14" max="15" width="15.57421875" style="0" bestFit="1" customWidth="1"/>
    <col min="16" max="16" width="22.00390625" style="0" bestFit="1" customWidth="1"/>
  </cols>
  <sheetData>
    <row r="1" spans="6:11" ht="12.75">
      <c r="F1" t="s">
        <v>94</v>
      </c>
      <c r="G1" t="s">
        <v>95</v>
      </c>
      <c r="H1" t="s">
        <v>96</v>
      </c>
      <c r="I1" t="s">
        <v>97</v>
      </c>
      <c r="J1" s="2" t="s">
        <v>98</v>
      </c>
      <c r="K1" s="2" t="s">
        <v>99</v>
      </c>
    </row>
    <row r="2" spans="5:11" ht="12.75">
      <c r="E2" s="1" t="s">
        <v>100</v>
      </c>
      <c r="F2" s="19">
        <f aca="true" t="shared" si="0" ref="F2:G4">SUM(F8,F15,F21,F27,F33,F40,F46,F52,F58)</f>
        <v>0</v>
      </c>
      <c r="G2" s="19">
        <f t="shared" si="0"/>
        <v>0</v>
      </c>
      <c r="H2" s="19">
        <f aca="true" t="shared" si="1" ref="H2:I4">SUM(H8,H15,H21,H27,H33,H40,H46,H52,H58)</f>
        <v>0</v>
      </c>
      <c r="I2" s="19">
        <f t="shared" si="1"/>
        <v>0</v>
      </c>
      <c r="J2" s="20">
        <f aca="true" t="shared" si="2" ref="J2:K4">F2+H2</f>
        <v>0</v>
      </c>
      <c r="K2" s="20">
        <f t="shared" si="2"/>
        <v>0</v>
      </c>
    </row>
    <row r="3" spans="5:11" ht="12.75">
      <c r="E3" s="1" t="s">
        <v>101</v>
      </c>
      <c r="F3" s="19">
        <f t="shared" si="0"/>
        <v>0</v>
      </c>
      <c r="G3" s="19">
        <f t="shared" si="0"/>
        <v>0</v>
      </c>
      <c r="H3" s="19">
        <f t="shared" si="1"/>
        <v>0</v>
      </c>
      <c r="I3" s="19">
        <f t="shared" si="1"/>
        <v>0</v>
      </c>
      <c r="J3" s="20">
        <f t="shared" si="2"/>
        <v>0</v>
      </c>
      <c r="K3" s="20">
        <f t="shared" si="2"/>
        <v>0</v>
      </c>
    </row>
    <row r="4" spans="5:11" ht="12.75">
      <c r="E4" s="1" t="s">
        <v>102</v>
      </c>
      <c r="F4">
        <f t="shared" si="0"/>
        <v>0</v>
      </c>
      <c r="G4">
        <f t="shared" si="0"/>
        <v>0</v>
      </c>
      <c r="H4">
        <f t="shared" si="1"/>
        <v>0</v>
      </c>
      <c r="I4">
        <f t="shared" si="1"/>
        <v>0</v>
      </c>
      <c r="J4" s="2">
        <f t="shared" si="2"/>
        <v>0</v>
      </c>
      <c r="K4" s="2">
        <f t="shared" si="2"/>
        <v>0</v>
      </c>
    </row>
    <row r="7" spans="1:16" ht="38.25">
      <c r="A7" s="13" t="s">
        <v>103</v>
      </c>
      <c r="B7" s="14" t="s">
        <v>104</v>
      </c>
      <c r="C7" s="14" t="s">
        <v>105</v>
      </c>
      <c r="D7" s="15" t="s">
        <v>106</v>
      </c>
      <c r="E7" s="15" t="s">
        <v>107</v>
      </c>
      <c r="F7" s="16" t="s">
        <v>108</v>
      </c>
      <c r="G7" s="16" t="s">
        <v>109</v>
      </c>
      <c r="H7" s="16" t="s">
        <v>110</v>
      </c>
      <c r="I7" s="16" t="s">
        <v>111</v>
      </c>
      <c r="J7" s="16" t="s">
        <v>112</v>
      </c>
      <c r="K7" s="16" t="s">
        <v>113</v>
      </c>
      <c r="L7" t="s">
        <v>114</v>
      </c>
      <c r="M7" s="1" t="s">
        <v>115</v>
      </c>
      <c r="N7" t="s">
        <v>116</v>
      </c>
      <c r="O7" t="s">
        <v>117</v>
      </c>
      <c r="P7" s="1" t="s">
        <v>118</v>
      </c>
    </row>
    <row r="8" spans="1:16" ht="12.75">
      <c r="A8" s="14" t="s">
        <v>119</v>
      </c>
      <c r="B8" s="17">
        <v>0</v>
      </c>
      <c r="C8" s="17">
        <v>0</v>
      </c>
      <c r="D8" s="17">
        <v>0</v>
      </c>
      <c r="E8" s="17">
        <v>0</v>
      </c>
      <c r="F8" s="18">
        <f aca="true" t="shared" si="3" ref="F8:I10">B8</f>
        <v>0</v>
      </c>
      <c r="G8" s="18">
        <f t="shared" si="3"/>
        <v>0</v>
      </c>
      <c r="H8" s="18">
        <f t="shared" si="3"/>
        <v>0</v>
      </c>
      <c r="I8" s="18">
        <f t="shared" si="3"/>
        <v>0</v>
      </c>
      <c r="J8" t="b">
        <f>AND(J2&lt;50000000,J3&lt;43000000,J4&lt;250)</f>
        <v>1</v>
      </c>
      <c r="K8" t="b">
        <f>AND(K2&lt;50000000,K3&lt;43000000,K4&lt;250)</f>
        <v>1</v>
      </c>
      <c r="L8" t="str">
        <f>IF(AND(J8=TRUE,K8=TRUE),"ja","nee")</f>
        <v>ja</v>
      </c>
      <c r="M8" t="str">
        <f>IF(L8="nee","grote organisatie","kleine of middelgrote organisatie")</f>
        <v>kleine of middelgrote organisatie</v>
      </c>
      <c r="N8" t="str">
        <f>IF(AND(J4&lt;50,OR(J2&lt;10000000,J3&lt;10000000)),"kleine organisatie","middelgrote organisatie")</f>
        <v>kleine organisatie</v>
      </c>
      <c r="O8" t="str">
        <f>IF(AND(K4&lt;50,OR(K2&lt;10000000,K3&lt;10000000)),"kleine organisatie","middelgrote organisatie")</f>
        <v>kleine organisatie</v>
      </c>
      <c r="P8" t="str">
        <f>IF(AND(N8="kleine organisatie",O8="kleine organisatie"),"kleine organisatie","middelgrote organisatie")</f>
        <v>kleine organisatie</v>
      </c>
    </row>
    <row r="9" spans="1:9" ht="12.75">
      <c r="A9" s="14" t="s">
        <v>120</v>
      </c>
      <c r="B9" s="17">
        <v>0</v>
      </c>
      <c r="C9" s="17">
        <v>0</v>
      </c>
      <c r="D9" s="17">
        <v>0</v>
      </c>
      <c r="E9" s="17">
        <v>0</v>
      </c>
      <c r="F9" s="18">
        <f t="shared" si="3"/>
        <v>0</v>
      </c>
      <c r="G9" s="18">
        <f t="shared" si="3"/>
        <v>0</v>
      </c>
      <c r="H9" s="18">
        <f t="shared" si="3"/>
        <v>0</v>
      </c>
      <c r="I9" s="18">
        <f t="shared" si="3"/>
        <v>0</v>
      </c>
    </row>
    <row r="10" spans="1:9" ht="12.75">
      <c r="A10" s="14" t="s">
        <v>121</v>
      </c>
      <c r="B10" s="14">
        <v>0</v>
      </c>
      <c r="C10" s="14">
        <v>0</v>
      </c>
      <c r="D10" s="14">
        <v>0</v>
      </c>
      <c r="E10" s="14">
        <v>0</v>
      </c>
      <c r="F10">
        <f t="shared" si="3"/>
        <v>0</v>
      </c>
      <c r="G10">
        <f t="shared" si="3"/>
        <v>0</v>
      </c>
      <c r="H10">
        <f t="shared" si="3"/>
        <v>0</v>
      </c>
      <c r="I10">
        <f t="shared" si="3"/>
        <v>0</v>
      </c>
    </row>
    <row r="11" spans="1:13" ht="12.75">
      <c r="A11" s="14" t="s">
        <v>122</v>
      </c>
      <c r="B11" s="14"/>
      <c r="C11" s="14"/>
      <c r="D11" s="14"/>
      <c r="E11" s="14"/>
      <c r="M11" s="3" t="s">
        <v>123</v>
      </c>
    </row>
    <row r="12" spans="1:13" ht="12.75">
      <c r="A12" s="11" t="s">
        <v>124</v>
      </c>
      <c r="B12" s="4"/>
      <c r="C12" s="4"/>
      <c r="D12" s="4"/>
      <c r="E12" s="4"/>
      <c r="M12" s="3"/>
    </row>
    <row r="13" spans="1:13" ht="12.75">
      <c r="A13" s="11" t="s">
        <v>125</v>
      </c>
      <c r="B13" s="4" t="s">
        <v>126</v>
      </c>
      <c r="C13" s="4"/>
      <c r="D13" s="4"/>
      <c r="E13" s="4"/>
      <c r="M13" s="3" t="str">
        <f>IF(M8="grote organisatie","grote organisatie",P8)</f>
        <v>kleine organisatie</v>
      </c>
    </row>
    <row r="14" spans="1:5" ht="12.75">
      <c r="A14" s="5" t="s">
        <v>127</v>
      </c>
      <c r="B14" s="6">
        <v>0</v>
      </c>
      <c r="C14" s="6">
        <v>0</v>
      </c>
      <c r="D14" s="6">
        <v>0</v>
      </c>
      <c r="E14" s="6">
        <v>0</v>
      </c>
    </row>
    <row r="15" spans="1:9" ht="12.75">
      <c r="A15" s="4" t="s">
        <v>128</v>
      </c>
      <c r="B15" s="21">
        <v>0</v>
      </c>
      <c r="C15" s="21">
        <v>0</v>
      </c>
      <c r="D15" s="21">
        <v>0</v>
      </c>
      <c r="E15" s="21">
        <v>0</v>
      </c>
      <c r="F15" s="19">
        <f>IF(B14&gt;0.5,B15,B14*B15)</f>
        <v>0</v>
      </c>
      <c r="G15" s="19">
        <f>IF(C14&gt;0.5,C15,C14*C15)</f>
        <v>0</v>
      </c>
      <c r="H15" s="19">
        <f>IF(D14&gt;0.5,D15,D14*D15)</f>
        <v>0</v>
      </c>
      <c r="I15" s="19">
        <f>IF(E14&gt;0.5,E15,E14*E15)</f>
        <v>0</v>
      </c>
    </row>
    <row r="16" spans="1:9" ht="12.75">
      <c r="A16" s="4" t="s">
        <v>129</v>
      </c>
      <c r="B16" s="21">
        <v>0</v>
      </c>
      <c r="C16" s="21">
        <v>0</v>
      </c>
      <c r="D16" s="21">
        <v>0</v>
      </c>
      <c r="E16" s="21">
        <v>0</v>
      </c>
      <c r="F16" s="19">
        <f>IF(B14&gt;0.5,B16,B14*B16)</f>
        <v>0</v>
      </c>
      <c r="G16" s="19">
        <f>IF(C14&gt;0.5,C16,C14*C16)</f>
        <v>0</v>
      </c>
      <c r="H16" s="19">
        <f>IF(D14&gt;0.5,D16,D14*D16)</f>
        <v>0</v>
      </c>
      <c r="I16" s="19">
        <f>IF(E15&gt;0.5,E16,E15*E16)</f>
        <v>0</v>
      </c>
    </row>
    <row r="17" spans="1:9" ht="12.75">
      <c r="A17" s="4" t="s">
        <v>130</v>
      </c>
      <c r="B17" s="4">
        <v>0</v>
      </c>
      <c r="C17" s="4">
        <v>0</v>
      </c>
      <c r="D17" s="4">
        <v>0</v>
      </c>
      <c r="E17" s="4">
        <v>0</v>
      </c>
      <c r="F17">
        <f>IF(B14&gt;0.5,B17,B14*B17)</f>
        <v>0</v>
      </c>
      <c r="G17">
        <f>IF(C14&gt;0.5,C17,C14*C17)</f>
        <v>0</v>
      </c>
      <c r="H17">
        <f>IF(D14&gt;0.5,D17,D14*D17)</f>
        <v>0</v>
      </c>
      <c r="I17">
        <f>IF(E16&gt;0.5,E17,E16*E17)</f>
        <v>0</v>
      </c>
    </row>
    <row r="18" spans="1:5" ht="12.75">
      <c r="A18" s="4" t="s">
        <v>131</v>
      </c>
      <c r="B18" s="4"/>
      <c r="C18" s="4"/>
      <c r="D18" s="4"/>
      <c r="E18" s="4"/>
    </row>
    <row r="19" spans="1:5" ht="12.75">
      <c r="A19" s="11" t="s">
        <v>132</v>
      </c>
      <c r="B19" s="4" t="s">
        <v>133</v>
      </c>
      <c r="C19" s="4"/>
      <c r="D19" s="4"/>
      <c r="E19" s="4"/>
    </row>
    <row r="20" spans="1:5" ht="12.75">
      <c r="A20" s="5" t="s">
        <v>134</v>
      </c>
      <c r="B20" s="6">
        <v>0</v>
      </c>
      <c r="C20" s="6">
        <v>0</v>
      </c>
      <c r="D20" s="6">
        <v>0</v>
      </c>
      <c r="E20" s="6">
        <v>0</v>
      </c>
    </row>
    <row r="21" spans="1:9" ht="12.75">
      <c r="A21" s="4" t="s">
        <v>135</v>
      </c>
      <c r="B21" s="21">
        <v>0</v>
      </c>
      <c r="C21" s="21">
        <v>0</v>
      </c>
      <c r="D21" s="21">
        <v>0</v>
      </c>
      <c r="E21" s="21">
        <v>0</v>
      </c>
      <c r="F21" s="19">
        <f>IF(B20&gt;0.5,B21,B20*B21)</f>
        <v>0</v>
      </c>
      <c r="G21" s="19">
        <f>IF(C20&gt;0.5,C21,C20*C21)</f>
        <v>0</v>
      </c>
      <c r="H21" s="19">
        <f>IF(D20&gt;0.5,D21,D20*D21)</f>
        <v>0</v>
      </c>
      <c r="I21" s="19">
        <f>IF(E20&gt;0.5,E21,E20*E21)</f>
        <v>0</v>
      </c>
    </row>
    <row r="22" spans="1:9" ht="12.75">
      <c r="A22" s="4" t="s">
        <v>136</v>
      </c>
      <c r="B22" s="21">
        <v>0</v>
      </c>
      <c r="C22" s="21">
        <v>0</v>
      </c>
      <c r="D22" s="21">
        <v>0</v>
      </c>
      <c r="E22" s="21">
        <v>0</v>
      </c>
      <c r="F22" s="19">
        <f>IF(B20&gt;0.5,B22,B20*B22)</f>
        <v>0</v>
      </c>
      <c r="G22" s="19">
        <f>IF(C20&gt;0.5,C22,C20*C22)</f>
        <v>0</v>
      </c>
      <c r="H22" s="19">
        <f>IF(D20&gt;0.5,D22,D20*D22)</f>
        <v>0</v>
      </c>
      <c r="I22" s="19">
        <f>IF(E20&gt;0.5,E22,E20*E22)</f>
        <v>0</v>
      </c>
    </row>
    <row r="23" spans="1:9" ht="12.75">
      <c r="A23" s="4" t="s">
        <v>137</v>
      </c>
      <c r="B23" s="4">
        <v>0</v>
      </c>
      <c r="C23" s="4">
        <v>0</v>
      </c>
      <c r="D23" s="4">
        <v>0</v>
      </c>
      <c r="E23" s="4">
        <v>0</v>
      </c>
      <c r="F23">
        <f>IF(B20&gt;0.5,B23,B20*B23)</f>
        <v>0</v>
      </c>
      <c r="G23">
        <f>IF(C20&gt;0.5,C23,C20*C23)</f>
        <v>0</v>
      </c>
      <c r="H23">
        <f>IF(D20&gt;0.5,D23,D20*D23)</f>
        <v>0</v>
      </c>
      <c r="I23">
        <f>IF(E20&gt;0.5,E23,E20*E23)</f>
        <v>0</v>
      </c>
    </row>
    <row r="24" spans="1:5" ht="12.75">
      <c r="A24" s="4" t="s">
        <v>138</v>
      </c>
      <c r="B24" s="4"/>
      <c r="C24" s="4"/>
      <c r="D24" s="4"/>
      <c r="E24" s="4"/>
    </row>
    <row r="25" spans="1:5" ht="12.75">
      <c r="A25" s="11" t="s">
        <v>139</v>
      </c>
      <c r="B25" s="4" t="s">
        <v>140</v>
      </c>
      <c r="C25" s="4"/>
      <c r="D25" s="4"/>
      <c r="E25" s="4"/>
    </row>
    <row r="26" spans="1:5" ht="12.75">
      <c r="A26" s="5" t="s">
        <v>141</v>
      </c>
      <c r="B26" s="6">
        <v>0</v>
      </c>
      <c r="C26" s="6">
        <v>0</v>
      </c>
      <c r="D26" s="6">
        <v>0</v>
      </c>
      <c r="E26" s="6">
        <v>0</v>
      </c>
    </row>
    <row r="27" spans="1:9" ht="12.75">
      <c r="A27" s="4" t="s">
        <v>142</v>
      </c>
      <c r="B27" s="21">
        <v>0</v>
      </c>
      <c r="C27" s="21">
        <v>0</v>
      </c>
      <c r="D27" s="21">
        <v>0</v>
      </c>
      <c r="E27" s="21">
        <v>0</v>
      </c>
      <c r="F27" s="19">
        <f>IF(B26&gt;0.5,B27,B26*B27)</f>
        <v>0</v>
      </c>
      <c r="G27" s="19">
        <f>IF(C26&gt;0.5,C27,C26*C27)</f>
        <v>0</v>
      </c>
      <c r="H27" s="19">
        <f>IF(D26&gt;0.5,D27,D26*D27)</f>
        <v>0</v>
      </c>
      <c r="I27" s="19">
        <f>IF(E26&gt;0.5,E27,E26*E27)</f>
        <v>0</v>
      </c>
    </row>
    <row r="28" spans="1:9" ht="12.75">
      <c r="A28" s="4" t="s">
        <v>143</v>
      </c>
      <c r="B28" s="21">
        <v>0</v>
      </c>
      <c r="C28" s="21">
        <v>0</v>
      </c>
      <c r="D28" s="21">
        <v>0</v>
      </c>
      <c r="E28" s="21">
        <v>0</v>
      </c>
      <c r="F28" s="19">
        <f>IF(B26&gt;0.5,B28,B26*B28)</f>
        <v>0</v>
      </c>
      <c r="G28" s="19">
        <f>IF(C26&gt;0.5,C28,C26*C28)</f>
        <v>0</v>
      </c>
      <c r="H28" s="19">
        <f>IF(D26&gt;0.5,D28,D26*D28)</f>
        <v>0</v>
      </c>
      <c r="I28" s="19">
        <f>IF(E26&gt;0.5,E28,E26*E28)</f>
        <v>0</v>
      </c>
    </row>
    <row r="29" spans="1:9" ht="12.75">
      <c r="A29" s="4" t="s">
        <v>144</v>
      </c>
      <c r="B29" s="4">
        <v>0</v>
      </c>
      <c r="C29" s="4">
        <v>0</v>
      </c>
      <c r="D29" s="4">
        <v>0</v>
      </c>
      <c r="E29" s="4">
        <v>0</v>
      </c>
      <c r="F29">
        <f>IF(B26&gt;0.5,B29,B26*B29)</f>
        <v>0</v>
      </c>
      <c r="G29">
        <f>IF(C26&gt;0.5,C29,C26*C29)</f>
        <v>0</v>
      </c>
      <c r="H29">
        <f>IF(D26&gt;0.5,D29,D26*D29)</f>
        <v>0</v>
      </c>
      <c r="I29">
        <f>IF(E26&gt;0.5,E29,E26*E29)</f>
        <v>0</v>
      </c>
    </row>
    <row r="30" spans="1:5" ht="12.75">
      <c r="A30" s="4" t="s">
        <v>145</v>
      </c>
      <c r="B30" s="4"/>
      <c r="C30" s="4"/>
      <c r="D30" s="4"/>
      <c r="E30" s="4"/>
    </row>
    <row r="31" spans="1:5" ht="12.75">
      <c r="A31" s="11" t="s">
        <v>146</v>
      </c>
      <c r="B31" s="4" t="s">
        <v>147</v>
      </c>
      <c r="C31" s="4"/>
      <c r="D31" s="4"/>
      <c r="E31" s="4"/>
    </row>
    <row r="32" spans="1:5" ht="12.75">
      <c r="A32" s="5" t="s">
        <v>148</v>
      </c>
      <c r="B32" s="6">
        <v>0</v>
      </c>
      <c r="C32" s="6">
        <v>0</v>
      </c>
      <c r="D32" s="6">
        <v>0</v>
      </c>
      <c r="E32" s="6">
        <v>0</v>
      </c>
    </row>
    <row r="33" spans="1:9" ht="12.75">
      <c r="A33" s="4" t="s">
        <v>149</v>
      </c>
      <c r="B33" s="21">
        <v>0</v>
      </c>
      <c r="C33" s="21">
        <v>0</v>
      </c>
      <c r="D33" s="21">
        <v>0</v>
      </c>
      <c r="E33" s="21">
        <v>0</v>
      </c>
      <c r="F33" s="19">
        <f>IF(B32&gt;0.5,B33,B32*B33)</f>
        <v>0</v>
      </c>
      <c r="G33" s="19">
        <f>IF(C32&gt;0.5,C33,C32*C33)</f>
        <v>0</v>
      </c>
      <c r="H33" s="19">
        <f>IF(D32&gt;0.5,D33,D32*D33)</f>
        <v>0</v>
      </c>
      <c r="I33" s="19">
        <f>IF(E32&gt;0.5,E33,E32*E33)</f>
        <v>0</v>
      </c>
    </row>
    <row r="34" spans="1:9" ht="12.75">
      <c r="A34" s="4" t="s">
        <v>150</v>
      </c>
      <c r="B34" s="21">
        <v>0</v>
      </c>
      <c r="C34" s="21">
        <v>0</v>
      </c>
      <c r="D34" s="21">
        <v>0</v>
      </c>
      <c r="E34" s="21">
        <v>0</v>
      </c>
      <c r="F34" s="19">
        <f>IF(B32&gt;0.5,B34,B32*B34)</f>
        <v>0</v>
      </c>
      <c r="G34" s="19">
        <f>IF(C32&gt;0.5,C34,C32*C34)</f>
        <v>0</v>
      </c>
      <c r="H34" s="19">
        <f>IF(D32&gt;0.5,D34,D32*D34)</f>
        <v>0</v>
      </c>
      <c r="I34" s="19">
        <f>IF(E32&gt;0.5,E34,E32*E34)</f>
        <v>0</v>
      </c>
    </row>
    <row r="35" spans="1:9" ht="12.75">
      <c r="A35" s="4" t="s">
        <v>151</v>
      </c>
      <c r="B35" s="4">
        <v>0</v>
      </c>
      <c r="C35" s="4">
        <v>0</v>
      </c>
      <c r="D35" s="4">
        <v>0</v>
      </c>
      <c r="E35" s="4">
        <v>0</v>
      </c>
      <c r="F35">
        <f>IF(B32&gt;0.5,B35,B32*B35)</f>
        <v>0</v>
      </c>
      <c r="G35">
        <f>IF(C32&gt;0.5,C35,C32*C35)</f>
        <v>0</v>
      </c>
      <c r="H35">
        <f>IF(D32&gt;0.5,D35,D32*D35)</f>
        <v>0</v>
      </c>
      <c r="I35">
        <f>IF(E32&gt;0.5,E35,E32*E35)</f>
        <v>0</v>
      </c>
    </row>
    <row r="36" spans="1:5" ht="12.75">
      <c r="A36" s="4" t="s">
        <v>152</v>
      </c>
      <c r="B36" s="4"/>
      <c r="C36" s="4"/>
      <c r="D36" s="4"/>
      <c r="E36" s="4"/>
    </row>
    <row r="37" spans="1:5" ht="12.75">
      <c r="A37" s="12" t="s">
        <v>153</v>
      </c>
      <c r="B37" s="8"/>
      <c r="C37" s="8"/>
      <c r="D37" s="8"/>
      <c r="E37" s="8"/>
    </row>
    <row r="38" spans="1:5" ht="42.75" customHeight="1">
      <c r="A38" s="7" t="s">
        <v>154</v>
      </c>
      <c r="B38" s="8" t="s">
        <v>155</v>
      </c>
      <c r="C38" s="8"/>
      <c r="D38" s="8"/>
      <c r="E38" s="8"/>
    </row>
    <row r="39" spans="1:5" ht="12.75">
      <c r="A39" s="9" t="s">
        <v>156</v>
      </c>
      <c r="B39" s="10">
        <v>0</v>
      </c>
      <c r="C39" s="10">
        <v>0</v>
      </c>
      <c r="D39" s="10">
        <v>0</v>
      </c>
      <c r="E39" s="10">
        <v>0</v>
      </c>
    </row>
    <row r="40" spans="1:9" ht="12.75">
      <c r="A40" s="8" t="s">
        <v>157</v>
      </c>
      <c r="B40" s="22">
        <v>0</v>
      </c>
      <c r="C40" s="22">
        <v>0</v>
      </c>
      <c r="D40" s="22">
        <v>0</v>
      </c>
      <c r="E40" s="22">
        <v>0</v>
      </c>
      <c r="F40" s="19">
        <f>IF(B39&gt;0.5,B40,B39*B40)</f>
        <v>0</v>
      </c>
      <c r="G40" s="19">
        <f>IF(C39&gt;0.5,C40,C39*C40)</f>
        <v>0</v>
      </c>
      <c r="H40" s="19">
        <f>IF(D39&gt;0.5,D40,D39*D40)</f>
        <v>0</v>
      </c>
      <c r="I40" s="19">
        <f>IF(E39&gt;0.5,E40,E39*E40)</f>
        <v>0</v>
      </c>
    </row>
    <row r="41" spans="1:9" ht="12.75">
      <c r="A41" s="8" t="s">
        <v>158</v>
      </c>
      <c r="B41" s="22">
        <v>0</v>
      </c>
      <c r="C41" s="22">
        <v>0</v>
      </c>
      <c r="D41" s="22">
        <v>0</v>
      </c>
      <c r="E41" s="22">
        <v>0</v>
      </c>
      <c r="F41" s="19">
        <f>IF(B39&gt;0.5,B41,B39*B41)</f>
        <v>0</v>
      </c>
      <c r="G41" s="19">
        <f>IF(C39&gt;0.5,C41,C39*C41)</f>
        <v>0</v>
      </c>
      <c r="H41" s="19">
        <f>IF(D39&gt;0.5,D41,D39*D41)</f>
        <v>0</v>
      </c>
      <c r="I41" s="19">
        <f>IF(E39&gt;0.5,E41,E39*E41)</f>
        <v>0</v>
      </c>
    </row>
    <row r="42" spans="1:9" ht="12.75">
      <c r="A42" s="8" t="s">
        <v>159</v>
      </c>
      <c r="B42" s="8">
        <v>0</v>
      </c>
      <c r="C42" s="8">
        <v>0</v>
      </c>
      <c r="D42" s="8">
        <v>0</v>
      </c>
      <c r="E42" s="8">
        <v>0</v>
      </c>
      <c r="F42">
        <f>IF(B39&gt;0.5,B42,B39*B42)</f>
        <v>0</v>
      </c>
      <c r="G42">
        <f>IF(C39&gt;0.5,C42,C39*C42)</f>
        <v>0</v>
      </c>
      <c r="H42">
        <f>IF(D39&gt;0.5,D42,D39*D42)</f>
        <v>0</v>
      </c>
      <c r="I42">
        <f>IF(E39&gt;0.5,E42,E39*E42)</f>
        <v>0</v>
      </c>
    </row>
    <row r="43" spans="1:5" ht="12.75">
      <c r="A43" s="8" t="s">
        <v>160</v>
      </c>
      <c r="B43" s="8"/>
      <c r="C43" s="8"/>
      <c r="D43" s="8"/>
      <c r="E43" s="8"/>
    </row>
    <row r="44" spans="1:5" ht="38.25">
      <c r="A44" s="7" t="s">
        <v>161</v>
      </c>
      <c r="B44" s="8" t="s">
        <v>162</v>
      </c>
      <c r="C44" s="8"/>
      <c r="D44" s="8"/>
      <c r="E44" s="8"/>
    </row>
    <row r="45" spans="1:5" ht="12.75">
      <c r="A45" s="9" t="s">
        <v>163</v>
      </c>
      <c r="B45" s="10">
        <v>0</v>
      </c>
      <c r="C45" s="10">
        <v>0</v>
      </c>
      <c r="D45" s="10">
        <v>0</v>
      </c>
      <c r="E45" s="10">
        <v>0</v>
      </c>
    </row>
    <row r="46" spans="1:9" ht="12.75">
      <c r="A46" s="8" t="s">
        <v>164</v>
      </c>
      <c r="B46" s="22">
        <v>0</v>
      </c>
      <c r="C46" s="22">
        <v>0</v>
      </c>
      <c r="D46" s="22">
        <v>0</v>
      </c>
      <c r="E46" s="22">
        <v>0</v>
      </c>
      <c r="F46" s="19">
        <f>IF(B45&gt;0.5,B46,B45*B46)</f>
        <v>0</v>
      </c>
      <c r="G46" s="19">
        <f>IF(C45&gt;0.5,C46,C45*C46)</f>
        <v>0</v>
      </c>
      <c r="H46" s="19">
        <f>IF(D45&gt;0.5,D46,D45*D46)</f>
        <v>0</v>
      </c>
      <c r="I46" s="19">
        <f>IF(E45&gt;0.5,E46,E45*E46)</f>
        <v>0</v>
      </c>
    </row>
    <row r="47" spans="1:9" ht="12.75">
      <c r="A47" s="8" t="s">
        <v>165</v>
      </c>
      <c r="B47" s="22">
        <v>0</v>
      </c>
      <c r="C47" s="22">
        <v>0</v>
      </c>
      <c r="D47" s="22">
        <v>0</v>
      </c>
      <c r="E47" s="22">
        <v>0</v>
      </c>
      <c r="F47" s="19">
        <f>IF(B45&gt;0.5,B47,B45*B47)</f>
        <v>0</v>
      </c>
      <c r="G47" s="19">
        <f>IF(C45&gt;0.5,C47,C45*C47)</f>
        <v>0</v>
      </c>
      <c r="H47" s="19">
        <f>IF(D45&gt;0.5,D47,D45*D47)</f>
        <v>0</v>
      </c>
      <c r="I47" s="19">
        <f>IF(E45&gt;0.5,E47,E45*E47)</f>
        <v>0</v>
      </c>
    </row>
    <row r="48" spans="1:9" ht="12.75">
      <c r="A48" s="8" t="s">
        <v>166</v>
      </c>
      <c r="B48" s="8">
        <v>0</v>
      </c>
      <c r="C48" s="8">
        <v>0</v>
      </c>
      <c r="D48" s="8">
        <v>0</v>
      </c>
      <c r="E48" s="8">
        <v>0</v>
      </c>
      <c r="F48">
        <f>IF(B45&gt;0.5,B48,B45*B48)</f>
        <v>0</v>
      </c>
      <c r="G48">
        <f>IF(C45&gt;0.5,C48,C45*C48)</f>
        <v>0</v>
      </c>
      <c r="H48">
        <f>IF(D45&gt;0.5,D48,D45*D48)</f>
        <v>0</v>
      </c>
      <c r="I48">
        <f>IF(E45&gt;0.5,E48,E45*E48)</f>
        <v>0</v>
      </c>
    </row>
    <row r="49" spans="1:5" ht="12.75">
      <c r="A49" s="8" t="s">
        <v>167</v>
      </c>
      <c r="B49" s="8"/>
      <c r="C49" s="8"/>
      <c r="D49" s="8"/>
      <c r="E49" s="8"/>
    </row>
    <row r="50" spans="1:5" ht="38.25">
      <c r="A50" s="7" t="s">
        <v>168</v>
      </c>
      <c r="B50" s="8" t="s">
        <v>169</v>
      </c>
      <c r="C50" s="8"/>
      <c r="D50" s="8"/>
      <c r="E50" s="8"/>
    </row>
    <row r="51" spans="1:5" ht="12.75">
      <c r="A51" s="9" t="s">
        <v>170</v>
      </c>
      <c r="B51" s="10">
        <v>0</v>
      </c>
      <c r="C51" s="10">
        <v>0</v>
      </c>
      <c r="D51" s="10">
        <v>0</v>
      </c>
      <c r="E51" s="10">
        <v>0</v>
      </c>
    </row>
    <row r="52" spans="1:9" ht="12.75">
      <c r="A52" s="8" t="s">
        <v>171</v>
      </c>
      <c r="B52" s="22">
        <v>0</v>
      </c>
      <c r="C52" s="22">
        <v>0</v>
      </c>
      <c r="D52" s="22">
        <v>0</v>
      </c>
      <c r="E52" s="22">
        <v>0</v>
      </c>
      <c r="F52" s="19">
        <f>IF(B51&gt;0.5,B52,B51*B52)</f>
        <v>0</v>
      </c>
      <c r="G52" s="19">
        <f>IF(C51&gt;0.5,C52,C51*C52)</f>
        <v>0</v>
      </c>
      <c r="H52" s="19">
        <f>IF(D51&gt;0.5,D52,D51*D52)</f>
        <v>0</v>
      </c>
      <c r="I52" s="19">
        <f>IF(E51&gt;0.5,E52,E51*E52)</f>
        <v>0</v>
      </c>
    </row>
    <row r="53" spans="1:9" ht="12.75">
      <c r="A53" s="8" t="s">
        <v>172</v>
      </c>
      <c r="B53" s="22">
        <v>0</v>
      </c>
      <c r="C53" s="22">
        <v>0</v>
      </c>
      <c r="D53" s="22">
        <v>0</v>
      </c>
      <c r="E53" s="22">
        <v>0</v>
      </c>
      <c r="F53" s="19">
        <f>IF(B51&gt;0.5,B53,B51*B53)</f>
        <v>0</v>
      </c>
      <c r="G53" s="19">
        <f>IF(C51&gt;0.5,C53,C51*C53)</f>
        <v>0</v>
      </c>
      <c r="H53" s="19">
        <f>IF(D51&gt;0.5,D53,D51*D53)</f>
        <v>0</v>
      </c>
      <c r="I53" s="19">
        <f>IF(E51&gt;0.5,E53,E51*E53)</f>
        <v>0</v>
      </c>
    </row>
    <row r="54" spans="1:9" ht="12.75">
      <c r="A54" s="8" t="s">
        <v>173</v>
      </c>
      <c r="B54" s="8">
        <v>0</v>
      </c>
      <c r="C54" s="8">
        <v>0</v>
      </c>
      <c r="D54" s="8">
        <v>0</v>
      </c>
      <c r="E54" s="8">
        <v>0</v>
      </c>
      <c r="F54">
        <f>IF(B51&gt;0.5,B54,B51*B54)</f>
        <v>0</v>
      </c>
      <c r="G54">
        <f>IF(C51&gt;0.5,C54,C51*C54)</f>
        <v>0</v>
      </c>
      <c r="H54">
        <f>IF(D51&gt;0.5,D54,D51*D54)</f>
        <v>0</v>
      </c>
      <c r="I54">
        <f>IF(E51&gt;0.5,E54,E51*E54)</f>
        <v>0</v>
      </c>
    </row>
    <row r="55" spans="1:5" ht="12.75">
      <c r="A55" s="8" t="s">
        <v>174</v>
      </c>
      <c r="B55" s="8"/>
      <c r="C55" s="8"/>
      <c r="D55" s="8"/>
      <c r="E55" s="8"/>
    </row>
    <row r="56" spans="1:5" ht="38.25">
      <c r="A56" s="7" t="s">
        <v>175</v>
      </c>
      <c r="B56" s="8" t="s">
        <v>176</v>
      </c>
      <c r="C56" s="8"/>
      <c r="D56" s="8"/>
      <c r="E56" s="8"/>
    </row>
    <row r="57" spans="1:5" ht="12.75">
      <c r="A57" s="9" t="s">
        <v>177</v>
      </c>
      <c r="B57" s="10">
        <v>0</v>
      </c>
      <c r="C57" s="10">
        <v>0</v>
      </c>
      <c r="D57" s="10">
        <v>0</v>
      </c>
      <c r="E57" s="10">
        <v>0</v>
      </c>
    </row>
    <row r="58" spans="1:9" ht="12.75">
      <c r="A58" s="8" t="s">
        <v>178</v>
      </c>
      <c r="B58" s="22">
        <v>0</v>
      </c>
      <c r="C58" s="22">
        <v>0</v>
      </c>
      <c r="D58" s="22">
        <v>0</v>
      </c>
      <c r="E58" s="22">
        <v>0</v>
      </c>
      <c r="F58" s="19">
        <f>IF(B57&gt;0.5,B58,B57*B58)</f>
        <v>0</v>
      </c>
      <c r="G58" s="19">
        <f>IF(C57&gt;0.5,C58,C57*C58)</f>
        <v>0</v>
      </c>
      <c r="H58" s="19">
        <f>IF(D57&gt;0.5,D58,D57*D58)</f>
        <v>0</v>
      </c>
      <c r="I58" s="19">
        <f>IF(E57&gt;0.5,E58,E57*E58)</f>
        <v>0</v>
      </c>
    </row>
    <row r="59" spans="1:9" ht="12.75">
      <c r="A59" s="8" t="s">
        <v>179</v>
      </c>
      <c r="B59" s="22">
        <v>0</v>
      </c>
      <c r="C59" s="22">
        <v>0</v>
      </c>
      <c r="D59" s="22">
        <v>0</v>
      </c>
      <c r="E59" s="22">
        <v>0</v>
      </c>
      <c r="F59" s="19">
        <f>IF(B57&gt;0.5,B59,B57*B59)</f>
        <v>0</v>
      </c>
      <c r="G59" s="19">
        <f>IF(C57&gt;0.5,C59,C57*C59)</f>
        <v>0</v>
      </c>
      <c r="H59" s="19">
        <f>IF(D57&gt;0.5,D59,D57*D59)</f>
        <v>0</v>
      </c>
      <c r="I59" s="19">
        <f>IF(E57&gt;0.5,E59,E57*E59)</f>
        <v>0</v>
      </c>
    </row>
    <row r="60" spans="1:9" ht="12.75">
      <c r="A60" s="8" t="s">
        <v>180</v>
      </c>
      <c r="B60" s="8">
        <v>0</v>
      </c>
      <c r="C60" s="8">
        <v>0</v>
      </c>
      <c r="D60" s="8">
        <v>0</v>
      </c>
      <c r="E60" s="8">
        <v>0</v>
      </c>
      <c r="F60">
        <f>IF(B57&gt;0.5,B60,B57*B60)</f>
        <v>0</v>
      </c>
      <c r="G60">
        <f>IF(C57&gt;0.5,C60,C57*C60)</f>
        <v>0</v>
      </c>
      <c r="H60">
        <f>IF(D57&gt;0.5,D60,D57*D60)</f>
        <v>0</v>
      </c>
      <c r="I60">
        <f>IF(E57&gt;0.5,E60,E57*E60)</f>
        <v>0</v>
      </c>
    </row>
    <row r="61" spans="1:5" ht="12.75">
      <c r="A61" s="8" t="s">
        <v>181</v>
      </c>
      <c r="B61" s="8"/>
      <c r="C61" s="8"/>
      <c r="D61" s="8"/>
      <c r="E61" s="8"/>
    </row>
    <row r="65" ht="12.75">
      <c r="A65" t="s">
        <v>182</v>
      </c>
    </row>
    <row r="66" ht="12.75">
      <c r="A66" t="s">
        <v>183</v>
      </c>
    </row>
    <row r="67" ht="12.75">
      <c r="A67" t="s">
        <v>184</v>
      </c>
    </row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74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BUELENS Stefaan (PSES)</dc:creator>
  <cp:keywords/>
  <dc:description/>
  <cp:lastModifiedBy>przemyslaw</cp:lastModifiedBy>
  <cp:lastPrinted>2016-01-14T13:37:14Z</cp:lastPrinted>
  <dcterms:created xsi:type="dcterms:W3CDTF">2015-11-25T09:40:40Z</dcterms:created>
  <dcterms:modified xsi:type="dcterms:W3CDTF">2016-10-10T15:01:21Z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-1979038135</vt:i4>
  </property>
  <property fmtid="{D5CDD505-2E9C-101B-9397-08002B2CF9AE}" pid="4" name="_EmailSubject">
    <vt:lpwstr/>
  </property>
  <property fmtid="{D5CDD505-2E9C-101B-9397-08002B2CF9AE}" pid="5" name="_AuthorEmail">
    <vt:lpwstr>przemyslaw@nweurope.eu</vt:lpwstr>
  </property>
  <property fmtid="{D5CDD505-2E9C-101B-9397-08002B2CF9AE}" pid="6" name="_AuthorEmailDisplayName">
    <vt:lpwstr>Przemyslaw Kniaziuk</vt:lpwstr>
  </property>
</Properties>
</file>